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45621"/>
</workbook>
</file>

<file path=xl/calcChain.xml><?xml version="1.0" encoding="utf-8"?>
<calcChain xmlns="http://schemas.openxmlformats.org/spreadsheetml/2006/main">
  <c r="D28" i="20" l="1"/>
  <c r="E28" i="20"/>
  <c r="F28" i="20"/>
  <c r="G28" i="20"/>
  <c r="H28" i="20"/>
  <c r="I28" i="20"/>
  <c r="J28" i="20"/>
  <c r="K28" i="20"/>
  <c r="L28" i="20"/>
  <c r="M28" i="20"/>
  <c r="N28" i="20"/>
  <c r="O28" i="20"/>
  <c r="P28" i="20"/>
  <c r="C28" i="20"/>
  <c r="K38" i="24" l="1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K52" i="24"/>
  <c r="K53" i="24"/>
  <c r="K54" i="24"/>
  <c r="K37" i="24"/>
  <c r="D29" i="24" l="1"/>
  <c r="D28" i="24"/>
  <c r="C27" i="24"/>
  <c r="E26" i="24"/>
  <c r="E25" i="24"/>
  <c r="C24" i="24"/>
  <c r="C23" i="24"/>
  <c r="F22" i="24"/>
  <c r="G21" i="24"/>
  <c r="F20" i="24"/>
  <c r="D19" i="24"/>
  <c r="F18" i="24"/>
  <c r="E17" i="24"/>
  <c r="G16" i="24"/>
  <c r="C15" i="24"/>
  <c r="G14" i="24"/>
  <c r="F13" i="24"/>
  <c r="F12" i="24"/>
  <c r="F27" i="24"/>
  <c r="G13" i="24"/>
  <c r="G29" i="24"/>
  <c r="F29" i="24"/>
  <c r="E29" i="24"/>
  <c r="C29" i="24"/>
  <c r="G27" i="24"/>
  <c r="D27" i="24"/>
  <c r="G24" i="24"/>
  <c r="F24" i="24"/>
  <c r="E21" i="24"/>
  <c r="G20" i="24"/>
  <c r="C19" i="24"/>
  <c r="F16" i="24"/>
  <c r="C16" i="24"/>
  <c r="E13" i="24"/>
  <c r="C13" i="24"/>
  <c r="C12" i="21"/>
  <c r="D12" i="21"/>
  <c r="E12" i="21"/>
  <c r="F12" i="21"/>
  <c r="G12" i="21"/>
  <c r="H12" i="21"/>
  <c r="I12" i="21"/>
  <c r="C13" i="21"/>
  <c r="D13" i="21"/>
  <c r="E13" i="21"/>
  <c r="F13" i="21"/>
  <c r="G13" i="21"/>
  <c r="H13" i="21"/>
  <c r="I13" i="21"/>
  <c r="C14" i="21"/>
  <c r="D14" i="21"/>
  <c r="E14" i="21"/>
  <c r="F14" i="21"/>
  <c r="G14" i="21"/>
  <c r="H14" i="21"/>
  <c r="I14" i="21"/>
  <c r="C15" i="21"/>
  <c r="D15" i="21"/>
  <c r="E15" i="21"/>
  <c r="F15" i="21"/>
  <c r="G15" i="21"/>
  <c r="H15" i="21"/>
  <c r="I15" i="21"/>
  <c r="C16" i="21"/>
  <c r="D16" i="21"/>
  <c r="E16" i="21"/>
  <c r="F16" i="21"/>
  <c r="G16" i="21"/>
  <c r="H16" i="21"/>
  <c r="I16" i="21"/>
  <c r="C17" i="21"/>
  <c r="D17" i="21"/>
  <c r="E17" i="21"/>
  <c r="F17" i="21"/>
  <c r="G17" i="21"/>
  <c r="H17" i="21"/>
  <c r="I17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1" i="21"/>
  <c r="D21" i="21"/>
  <c r="E21" i="21"/>
  <c r="F21" i="21"/>
  <c r="G21" i="21"/>
  <c r="H21" i="21"/>
  <c r="I21" i="21"/>
  <c r="C22" i="21"/>
  <c r="D22" i="21"/>
  <c r="E22" i="21"/>
  <c r="F22" i="21"/>
  <c r="G22" i="21"/>
  <c r="H22" i="21"/>
  <c r="I22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  <c r="C27" i="21"/>
  <c r="D27" i="21"/>
  <c r="E27" i="21"/>
  <c r="F27" i="21"/>
  <c r="G27" i="21"/>
  <c r="H27" i="21"/>
  <c r="I27" i="21"/>
  <c r="C28" i="21"/>
  <c r="D28" i="21"/>
  <c r="E28" i="21"/>
  <c r="F28" i="21"/>
  <c r="G28" i="21"/>
  <c r="H28" i="21"/>
  <c r="I28" i="21"/>
  <c r="I11" i="21"/>
  <c r="H11" i="21"/>
  <c r="G11" i="21"/>
  <c r="F11" i="21"/>
  <c r="E11" i="21"/>
  <c r="D11" i="21"/>
  <c r="C11" i="21"/>
  <c r="S12" i="20"/>
  <c r="T12" i="20"/>
  <c r="U12" i="20"/>
  <c r="S13" i="20"/>
  <c r="T13" i="20"/>
  <c r="U13" i="20"/>
  <c r="S14" i="20"/>
  <c r="T14" i="20"/>
  <c r="U14" i="20"/>
  <c r="S15" i="20"/>
  <c r="T15" i="20"/>
  <c r="U15" i="20"/>
  <c r="S16" i="20"/>
  <c r="T16" i="20"/>
  <c r="U16" i="20"/>
  <c r="S17" i="20"/>
  <c r="T17" i="20"/>
  <c r="U17" i="20"/>
  <c r="S18" i="20"/>
  <c r="T18" i="20"/>
  <c r="U18" i="20"/>
  <c r="S19" i="20"/>
  <c r="T19" i="20"/>
  <c r="U19" i="20"/>
  <c r="S20" i="20"/>
  <c r="T20" i="20"/>
  <c r="U20" i="20"/>
  <c r="S21" i="20"/>
  <c r="T21" i="20"/>
  <c r="U21" i="20"/>
  <c r="S22" i="20"/>
  <c r="T22" i="20"/>
  <c r="U22" i="20"/>
  <c r="S23" i="20"/>
  <c r="T23" i="20"/>
  <c r="U23" i="20"/>
  <c r="S24" i="20"/>
  <c r="T24" i="20"/>
  <c r="U24" i="20"/>
  <c r="S25" i="20"/>
  <c r="T25" i="20"/>
  <c r="U25" i="20"/>
  <c r="S26" i="20"/>
  <c r="T26" i="20"/>
  <c r="U26" i="20"/>
  <c r="S27" i="20"/>
  <c r="T27" i="20"/>
  <c r="U27" i="20"/>
  <c r="U11" i="20"/>
  <c r="T11" i="20"/>
  <c r="S11" i="20"/>
  <c r="X12" i="20"/>
  <c r="Y12" i="20"/>
  <c r="X13" i="20"/>
  <c r="Y13" i="20"/>
  <c r="X14" i="20"/>
  <c r="Y14" i="20"/>
  <c r="X15" i="20"/>
  <c r="Y15" i="20"/>
  <c r="X16" i="20"/>
  <c r="Y16" i="20"/>
  <c r="X17" i="20"/>
  <c r="Y17" i="20"/>
  <c r="X18" i="20"/>
  <c r="Y18" i="20"/>
  <c r="X19" i="20"/>
  <c r="Y19" i="20"/>
  <c r="X20" i="20"/>
  <c r="Y20" i="20"/>
  <c r="X21" i="20"/>
  <c r="Y21" i="20"/>
  <c r="X22" i="20"/>
  <c r="Y22" i="20"/>
  <c r="X23" i="20"/>
  <c r="Y23" i="20"/>
  <c r="X24" i="20"/>
  <c r="Y24" i="20"/>
  <c r="X25" i="20"/>
  <c r="Y25" i="20"/>
  <c r="X26" i="20"/>
  <c r="Y26" i="20"/>
  <c r="X27" i="20"/>
  <c r="Y27" i="20"/>
  <c r="X28" i="20"/>
  <c r="Y28" i="20"/>
  <c r="Y11" i="20"/>
  <c r="X11" i="20"/>
  <c r="W28" i="20"/>
  <c r="V28" i="20"/>
  <c r="R28" i="20"/>
  <c r="T28" i="20" s="1"/>
  <c r="Q28" i="20"/>
  <c r="S28" i="20" s="1"/>
  <c r="W27" i="20"/>
  <c r="V27" i="20"/>
  <c r="W26" i="20"/>
  <c r="V26" i="20"/>
  <c r="W25" i="20"/>
  <c r="V25" i="20"/>
  <c r="W24" i="20"/>
  <c r="V24" i="20"/>
  <c r="W23" i="20"/>
  <c r="V23" i="20"/>
  <c r="W22" i="20"/>
  <c r="V22" i="20"/>
  <c r="W21" i="20"/>
  <c r="V21" i="20"/>
  <c r="W20" i="20"/>
  <c r="V20" i="20"/>
  <c r="W19" i="20"/>
  <c r="V19" i="20"/>
  <c r="W18" i="20"/>
  <c r="V18" i="20"/>
  <c r="W17" i="20"/>
  <c r="V17" i="20"/>
  <c r="W16" i="20"/>
  <c r="V16" i="20"/>
  <c r="W15" i="20"/>
  <c r="V15" i="20"/>
  <c r="W14" i="20"/>
  <c r="V14" i="20"/>
  <c r="W13" i="20"/>
  <c r="V13" i="20"/>
  <c r="W12" i="20"/>
  <c r="V12" i="20"/>
  <c r="W11" i="20"/>
  <c r="V11" i="20"/>
  <c r="K28" i="19"/>
  <c r="J28" i="19"/>
  <c r="I28" i="19"/>
  <c r="H28" i="19"/>
  <c r="K27" i="19"/>
  <c r="J27" i="19"/>
  <c r="I27" i="19"/>
  <c r="H27" i="19"/>
  <c r="K26" i="19"/>
  <c r="J26" i="19"/>
  <c r="I26" i="19"/>
  <c r="H26" i="19"/>
  <c r="K25" i="19"/>
  <c r="J25" i="19"/>
  <c r="I25" i="19"/>
  <c r="H25" i="19"/>
  <c r="K24" i="19"/>
  <c r="J24" i="19"/>
  <c r="I24" i="19"/>
  <c r="H24" i="19"/>
  <c r="K23" i="19"/>
  <c r="J23" i="19"/>
  <c r="I23" i="19"/>
  <c r="H23" i="19"/>
  <c r="K22" i="19"/>
  <c r="J22" i="19"/>
  <c r="I22" i="19"/>
  <c r="H22" i="19"/>
  <c r="K21" i="19"/>
  <c r="J21" i="19"/>
  <c r="I21" i="19"/>
  <c r="H21" i="19"/>
  <c r="K20" i="19"/>
  <c r="J20" i="19"/>
  <c r="I20" i="19"/>
  <c r="H20" i="19"/>
  <c r="K19" i="19"/>
  <c r="J19" i="19"/>
  <c r="I19" i="19"/>
  <c r="H19" i="19"/>
  <c r="K18" i="19"/>
  <c r="J18" i="19"/>
  <c r="I18" i="19"/>
  <c r="H18" i="19"/>
  <c r="K17" i="19"/>
  <c r="J17" i="19"/>
  <c r="I17" i="19"/>
  <c r="H17" i="19"/>
  <c r="K16" i="19"/>
  <c r="J16" i="19"/>
  <c r="I16" i="19"/>
  <c r="H16" i="19"/>
  <c r="K15" i="19"/>
  <c r="J15" i="19"/>
  <c r="I15" i="19"/>
  <c r="H15" i="19"/>
  <c r="K14" i="19"/>
  <c r="J14" i="19"/>
  <c r="I14" i="19"/>
  <c r="H14" i="19"/>
  <c r="K13" i="19"/>
  <c r="J13" i="19"/>
  <c r="I13" i="19"/>
  <c r="H13" i="19"/>
  <c r="K12" i="19"/>
  <c r="J12" i="19"/>
  <c r="I12" i="19"/>
  <c r="H12" i="19"/>
  <c r="K11" i="19"/>
  <c r="J11" i="19"/>
  <c r="I11" i="19"/>
  <c r="H11" i="19"/>
  <c r="C11" i="18"/>
  <c r="D11" i="18"/>
  <c r="E11" i="18"/>
  <c r="C12" i="18"/>
  <c r="D12" i="18"/>
  <c r="E12" i="18"/>
  <c r="C13" i="18"/>
  <c r="D13" i="18"/>
  <c r="E13" i="18"/>
  <c r="C14" i="18"/>
  <c r="D14" i="18"/>
  <c r="E14" i="18"/>
  <c r="C15" i="18"/>
  <c r="D15" i="18"/>
  <c r="E15" i="18"/>
  <c r="C16" i="18"/>
  <c r="D16" i="18"/>
  <c r="E16" i="18"/>
  <c r="C17" i="18"/>
  <c r="D17" i="18"/>
  <c r="E17" i="18"/>
  <c r="C18" i="18"/>
  <c r="D18" i="18"/>
  <c r="E18" i="18"/>
  <c r="C19" i="18"/>
  <c r="D19" i="18"/>
  <c r="E19" i="18"/>
  <c r="C20" i="18"/>
  <c r="D20" i="18"/>
  <c r="E20" i="18"/>
  <c r="C21" i="18"/>
  <c r="D21" i="18"/>
  <c r="E21" i="18"/>
  <c r="C22" i="18"/>
  <c r="D22" i="18"/>
  <c r="E22" i="18"/>
  <c r="C23" i="18"/>
  <c r="D23" i="18"/>
  <c r="E23" i="18"/>
  <c r="C24" i="18"/>
  <c r="D24" i="18"/>
  <c r="E24" i="18"/>
  <c r="C25" i="18"/>
  <c r="D25" i="18"/>
  <c r="E25" i="18"/>
  <c r="C26" i="18"/>
  <c r="D26" i="18"/>
  <c r="E26" i="18"/>
  <c r="C27" i="18"/>
  <c r="D27" i="18"/>
  <c r="E27" i="18"/>
  <c r="E10" i="18"/>
  <c r="D10" i="18"/>
  <c r="C10" i="18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H15" i="13"/>
  <c r="I15" i="13"/>
  <c r="G15" i="13"/>
  <c r="F15" i="13"/>
  <c r="E15" i="13"/>
  <c r="D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15" i="13"/>
  <c r="U28" i="20" l="1"/>
  <c r="E19" i="24"/>
  <c r="C28" i="24"/>
  <c r="E24" i="24"/>
  <c r="G23" i="24"/>
  <c r="F21" i="24"/>
  <c r="F28" i="24"/>
  <c r="F19" i="24"/>
  <c r="G12" i="24"/>
  <c r="G19" i="24"/>
  <c r="E27" i="24"/>
  <c r="E14" i="24"/>
  <c r="D25" i="24"/>
  <c r="C21" i="24"/>
  <c r="F26" i="24"/>
  <c r="G18" i="24"/>
  <c r="E22" i="24"/>
  <c r="F17" i="24"/>
  <c r="E28" i="24"/>
  <c r="C14" i="24"/>
  <c r="C17" i="24"/>
  <c r="C22" i="24"/>
  <c r="G26" i="24"/>
  <c r="D14" i="24"/>
  <c r="D17" i="24"/>
  <c r="D22" i="24"/>
  <c r="C25" i="24"/>
  <c r="G28" i="24"/>
  <c r="G15" i="24"/>
  <c r="F14" i="24"/>
  <c r="F25" i="24"/>
  <c r="D18" i="24"/>
  <c r="G22" i="24"/>
  <c r="G25" i="24"/>
  <c r="H29" i="24"/>
  <c r="C18" i="24"/>
  <c r="E18" i="24"/>
  <c r="D26" i="24"/>
  <c r="G17" i="24"/>
  <c r="C26" i="24"/>
  <c r="D16" i="24"/>
  <c r="D24" i="24"/>
  <c r="D13" i="24"/>
  <c r="H13" i="24" s="1"/>
  <c r="E16" i="24"/>
  <c r="D21" i="24"/>
  <c r="H21" i="24" s="1"/>
  <c r="C12" i="24"/>
  <c r="D15" i="24"/>
  <c r="C20" i="24"/>
  <c r="D23" i="24"/>
  <c r="D12" i="24"/>
  <c r="E15" i="24"/>
  <c r="D20" i="24"/>
  <c r="E23" i="24"/>
  <c r="E12" i="24"/>
  <c r="F15" i="24"/>
  <c r="E20" i="24"/>
  <c r="F23" i="24"/>
  <c r="H27" i="24"/>
  <c r="H28" i="24" l="1"/>
  <c r="H24" i="24"/>
  <c r="H19" i="24"/>
  <c r="H22" i="24"/>
  <c r="H25" i="24"/>
  <c r="H17" i="24"/>
  <c r="H18" i="24"/>
  <c r="H14" i="24"/>
  <c r="H26" i="24"/>
  <c r="H15" i="24"/>
  <c r="H16" i="24"/>
  <c r="H23" i="24"/>
  <c r="H12" i="24"/>
  <c r="H20" i="24"/>
</calcChain>
</file>

<file path=xl/sharedStrings.xml><?xml version="1.0" encoding="utf-8"?>
<sst xmlns="http://schemas.openxmlformats.org/spreadsheetml/2006/main" count="976" uniqueCount="251">
  <si>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</si>
  <si>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</si>
  <si>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</si>
  <si>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</si>
  <si>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</si>
  <si>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</si>
  <si>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</si>
  <si>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</si>
  <si>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</si>
  <si>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</si>
  <si>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</si>
  <si>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</si>
  <si>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</si>
  <si>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</si>
  <si>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</si>
  <si>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</si>
  <si>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</si>
  <si>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</si>
  <si>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</si>
  <si>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</si>
  <si>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</si>
  <si>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</si>
  <si>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</si>
  <si>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</si>
  <si>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</si>
  <si>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</si>
  <si>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</si>
  <si>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</si>
  <si>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</si>
  <si>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</si>
  <si>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</si>
  <si>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</si>
  <si>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</si>
  <si>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</si>
  <si>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</si>
  <si>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</si>
  <si>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</si>
  <si>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</si>
  <si>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</si>
  <si>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</si>
  <si>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</si>
  <si>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</si>
  <si>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</si>
  <si>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</si>
  <si>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</si>
  <si>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</si>
  <si>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</si>
  <si>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</si>
  <si>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</si>
  <si>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Ingresados 
procedentes 
otros organos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</si>
  <si>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</si>
  <si>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</si>
  <si>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</si>
  <si>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</si>
  <si>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</si>
  <si>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</si>
  <si>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</si>
  <si>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</si>
  <si>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</si>
  <si>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</si>
  <si>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</si>
  <si>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</si>
  <si>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</si>
  <si>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</si>
  <si>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</si>
  <si>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</si>
  <si>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</si>
  <si>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</si>
  <si>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</si>
  <si>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</si>
  <si>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</si>
  <si>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</si>
  <si>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</si>
  <si>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</si>
  <si>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</si>
  <si>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</si>
  <si>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</si>
  <si>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</si>
  <si>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</si>
  <si>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</si>
  <si>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</si>
  <si>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</si>
  <si>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</si>
  <si>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</si>
  <si>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</si>
  <si>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</si>
  <si>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</si>
  <si>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</si>
  <si>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</si>
  <si>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</si>
  <si>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</si>
  <si>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</si>
  <si>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</si>
  <si>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</si>
  <si>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</si>
  <si>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</si>
  <si>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</si>
  <si>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</si>
  <si>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</si>
  <si>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Otros Contenciosos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</si>
  <si>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</si>
  <si>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</si>
  <si>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</si>
  <si>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</si>
  <si>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</si>
  <si>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</si>
  <si>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</si>
  <si>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</si>
  <si>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</si>
  <si>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</si>
  <si>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</si>
  <si>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</si>
  <si>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</si>
  <si>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</si>
  <si>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</si>
  <si>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</si>
  <si>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</si>
  <si>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</si>
  <si>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</si>
  <si>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</si>
  <si>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</si>
  <si>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</si>
  <si>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</si>
  <si>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</si>
  <si>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</si>
  <si>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</si>
  <si>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</si>
  <si>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</si>
  <si>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</si>
  <si>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</si>
  <si>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</si>
  <si>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</si>
  <si>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</si>
  <si>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</si>
  <si>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</si>
  <si>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</si>
  <si>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</si>
  <si>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</si>
  <si>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</si>
  <si>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</si>
  <si>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</si>
  <si>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</si>
  <si>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</si>
  <si>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</si>
  <si>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</si>
  <si>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</si>
  <si>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</si>
  <si>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</si>
  <si>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</si>
  <si>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</si>
  <si>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</si>
  <si>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</si>
  <si>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</si>
  <si>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</si>
  <si>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</si>
  <si>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</si>
  <si>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</si>
  <si>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</si>
  <si>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</si>
  <si>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</si>
  <si>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</si>
  <si>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</si>
  <si>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</si>
  <si>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</si>
  <si>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</si>
  <si>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Hombre-Extranjero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</si>
  <si>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</si>
  <si>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</si>
  <si>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</si>
  <si>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</si>
  <si>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</si>
  <si>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</si>
  <si>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</si>
  <si>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</si>
  <si>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</si>
  <si>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Porcentaje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</si>
  <si>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</si>
  <si>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</si>
  <si>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</si>
  <si>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</si>
  <si>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</si>
  <si>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</si>
  <si>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</si>
  <si>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</si>
  <si>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</si>
  <si>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</si>
  <si>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</si>
  <si>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</si>
  <si>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</si>
  <si>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</si>
  <si>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</si>
  <si>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</si>
  <si>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</si>
  <si>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</si>
  <si>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</si>
  <si>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</si>
  <si>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</si>
  <si>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</si>
  <si>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</si>
  <si>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</si>
  <si>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</si>
  <si>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</si>
  <si>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</si>
  <si>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</si>
  <si>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</si>
  <si>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</si>
  <si>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</si>
  <si>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</si>
  <si>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</si>
  <si>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</si>
  <si>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</si>
  <si>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</si>
  <si>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</si>
  <si>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</si>
  <si>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</si>
  <si>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</si>
  <si>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</si>
  <si>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</si>
  <si>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</si>
  <si>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</si>
  <si>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</si>
  <si>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</si>
  <si>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</si>
  <si>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</si>
  <si>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</si>
  <si>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</si>
  <si>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</si>
  <si>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</si>
  <si>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</si>
  <si>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</si>
  <si>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</si>
  <si>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</si>
  <si>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</si>
  <si>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</si>
  <si>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</si>
  <si>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</si>
  <si>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</si>
  <si>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</si>
  <si>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</si>
  <si>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</si>
  <si>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</si>
  <si>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</si>
  <si>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</si>
  <si>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</si>
  <si>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</si>
  <si>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</si>
  <si>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</si>
  <si>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</si>
  <si>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r>
      <t>Incoadas</t>
    </r>
    <r>
      <rPr>
        <b/>
        <sz val="11"/>
        <color rgb="FFFF0000"/>
        <rFont val="Verdana"/>
        <family val="2"/>
      </rPr>
      <t>*</t>
    </r>
  </si>
  <si>
    <t>Población definitiva 2018</t>
  </si>
  <si>
    <t>* Existían 3 OP pendientes del trimestre anterior, además de un descuadre en un juzgado de Asturias en el cual había una OP en trámite que por error no había sido incoada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</si>
</sst>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rgb="FFDCE6F1"/>
      </top>
      <bottom style="medium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06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10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 applyBorder="1" applyAlignment="1">
      <alignment vertical="center"/>
    </xf>
    <xf numFmtId="0" fontId="5" fillId="0" borderId="14" xfId="0" applyFont="1" applyBorder="1"/>
    <xf numFmtId="0" fontId="5" fillId="0" borderId="17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9" fillId="5" borderId="16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/>
    <xf numFmtId="0" fontId="11" fillId="6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vertical="center"/>
    </xf>
    <xf numFmtId="10" fontId="4" fillId="0" borderId="18" xfId="0" applyNumberFormat="1" applyFont="1" applyBorder="1" applyAlignment="1">
      <alignment vertical="center"/>
    </xf>
    <xf numFmtId="10" fontId="4" fillId="0" borderId="3" xfId="0" applyNumberFormat="1" applyFont="1" applyBorder="1" applyAlignment="1">
      <alignment horizontal="center" vertical="center"/>
    </xf>
    <xf numFmtId="10" fontId="4" fillId="0" borderId="18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6" xfId="0" applyNumberFormat="1" applyFont="1" applyFill="1" applyBorder="1" applyAlignment="1">
      <alignment horizontal="center" vertical="center"/>
    </xf>
    <xf numFmtId="3" fontId="9" fillId="5" borderId="30" xfId="0" applyNumberFormat="1" applyFont="1" applyFill="1" applyBorder="1" applyAlignment="1">
      <alignment horizontal="center" vertical="center" wrapText="1"/>
    </xf>
    <xf numFmtId="3" fontId="9" fillId="5" borderId="31" xfId="0" applyNumberFormat="1" applyFont="1" applyFill="1" applyBorder="1" applyAlignment="1">
      <alignment horizontal="center" vertical="center" wrapText="1"/>
    </xf>
    <xf numFmtId="0" fontId="6" fillId="0" borderId="14" xfId="0" applyFont="1" applyBorder="1"/>
    <xf numFmtId="0" fontId="5" fillId="0" borderId="0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right" vertical="center"/>
    </xf>
    <xf numFmtId="0" fontId="11" fillId="6" borderId="32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8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12" fillId="0" borderId="0" xfId="0" applyFont="1" applyFill="1" applyBorder="1" applyAlignment="1"/>
    <xf numFmtId="0" fontId="6" fillId="0" borderId="0" xfId="0" applyFont="1" applyBorder="1"/>
    <xf numFmtId="0" fontId="5" fillId="0" borderId="0" xfId="2" applyFont="1" applyBorder="1" applyAlignment="1">
      <alignment horizontal="left" wrapText="1"/>
    </xf>
    <xf numFmtId="164" fontId="5" fillId="0" borderId="0" xfId="0" applyNumberFormat="1" applyFont="1" applyBorder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6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 applyProtection="1">
      <alignment horizontal="right" vertical="center" wrapText="1"/>
      <protection locked="0"/>
    </xf>
    <xf numFmtId="3" fontId="4" fillId="0" borderId="18" xfId="0" applyNumberFormat="1" applyFont="1" applyBorder="1" applyAlignment="1">
      <alignment horizontal="right" vertical="center"/>
    </xf>
    <xf numFmtId="0" fontId="16" fillId="0" borderId="0" xfId="0" applyFont="1"/>
    <xf numFmtId="2" fontId="0" fillId="0" borderId="0" xfId="0" applyNumberFormat="1"/>
    <xf numFmtId="0" fontId="2" fillId="0" borderId="0" xfId="1" applyFont="1" applyAlignment="1">
      <alignment horizontal="left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9" fillId="5" borderId="15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</cellXfs>
  <cellStyles count="3">
    <cellStyle name="Hipervínculo" xfId="1" builtinId="8"/>
    <cellStyle name="Normal" xfId="0" builtinId="0"/>
    <cellStyle name="Normal_MovimientoTodos" xfId="2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grpSp>
      <xdr:nvGrpSpPr>
        <xdr:cNvPr id="5" name="4 Grupo"/>
        <xdr:cNvGrpSpPr/>
      </xdr:nvGrpSpPr>
      <xdr:grpSpPr>
        <a:xfrm>
          <a:off x="85725" y="85725"/>
          <a:ext cx="13677900" cy="1485900"/>
          <a:chOff x="762000" y="28575"/>
          <a:chExt cx="13668375" cy="1485900"/>
        </a:xfrm>
      </xdr:grpSpPr>
      <xdr:sp macro="" textlink="">
        <xdr:nvSpPr>
          <xdr:cNvPr id="2" name="1 Rectángulo redondeado"/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VIOLENCIA SOBRE LA MUJER/JUZGADOS POR TSJ</a:t>
            </a: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SECCIÓN DE ESTADÍSTICA JUDICIAL</a:t>
            </a:r>
          </a:p>
          <a:p>
            <a:pPr marL="720000" algn="ctr"/>
            <a:endPara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  <a:extLst/>
        </xdr:spPr>
      </xdr:pic>
    </xdr:grp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6" name="5 Rectángulo redondeado"/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2018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           4º TRIMESTRE DE 2018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176771</xdr:colOff>
      <xdr:row>6</xdr:row>
      <xdr:rowOff>419100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9596995" cy="714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     4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º TRIMESTRE DE 2018</a:t>
          </a: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10</xdr:row>
      <xdr:rowOff>0</xdr:rowOff>
    </xdr:to>
    <xdr:sp macro="" textlink="">
      <xdr:nvSpPr>
        <xdr:cNvPr id="3" name="2 Rectángulo redondeado"/>
        <xdr:cNvSpPr/>
      </xdr:nvSpPr>
      <xdr:spPr>
        <a:xfrm>
          <a:off x="685799" y="676274"/>
          <a:ext cx="12372975" cy="9429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 DE 2018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/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28573</xdr:rowOff>
    </xdr:from>
    <xdr:to>
      <xdr:col>12</xdr:col>
      <xdr:colOff>839391</xdr:colOff>
      <xdr:row>9</xdr:row>
      <xdr:rowOff>152399</xdr:rowOff>
    </xdr:to>
    <xdr:sp macro="" textlink="">
      <xdr:nvSpPr>
        <xdr:cNvPr id="7" name="6 Rectángulo redondeado"/>
        <xdr:cNvSpPr/>
      </xdr:nvSpPr>
      <xdr:spPr>
        <a:xfrm>
          <a:off x="704851" y="676273"/>
          <a:ext cx="12564665" cy="9334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 DE 2018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9525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14</xdr:col>
      <xdr:colOff>28575</xdr:colOff>
      <xdr:row>9</xdr:row>
      <xdr:rowOff>152400</xdr:rowOff>
    </xdr:to>
    <xdr:sp macro="" textlink="">
      <xdr:nvSpPr>
        <xdr:cNvPr id="3" name="2 Rectángulo redondeado"/>
        <xdr:cNvSpPr/>
      </xdr:nvSpPr>
      <xdr:spPr>
        <a:xfrm>
          <a:off x="676275" y="676275"/>
          <a:ext cx="12125325" cy="933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 DE 2018</a:t>
          </a:r>
        </a:p>
      </xdr:txBody>
    </xdr:sp>
    <xdr:clientData/>
  </xdr:twoCellAnchor>
  <xdr:twoCellAnchor>
    <xdr:from>
      <xdr:col>14</xdr:col>
      <xdr:colOff>142875</xdr:colOff>
      <xdr:row>2</xdr:row>
      <xdr:rowOff>66675</xdr:rowOff>
    </xdr:from>
    <xdr:to>
      <xdr:col>15</xdr:col>
      <xdr:colOff>85725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915900" y="3905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28574</xdr:rowOff>
    </xdr:from>
    <xdr:to>
      <xdr:col>9</xdr:col>
      <xdr:colOff>12417</xdr:colOff>
      <xdr:row>8</xdr:row>
      <xdr:rowOff>133349</xdr:rowOff>
    </xdr:to>
    <xdr:sp macro="" textlink="">
      <xdr:nvSpPr>
        <xdr:cNvPr id="3" name="2 Rectángulo redondeado"/>
        <xdr:cNvSpPr/>
      </xdr:nvSpPr>
      <xdr:spPr>
        <a:xfrm>
          <a:off x="657225" y="676274"/>
          <a:ext cx="12937842" cy="7524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 DE 2018</a:t>
          </a:r>
        </a:p>
      </xdr:txBody>
    </xdr:sp>
    <xdr:clientData/>
  </xdr:twoCellAnchor>
  <xdr:twoCellAnchor>
    <xdr:from>
      <xdr:col>9</xdr:col>
      <xdr:colOff>95250</xdr:colOff>
      <xdr:row>2</xdr:row>
      <xdr:rowOff>47625</xdr:rowOff>
    </xdr:from>
    <xdr:to>
      <xdr:col>10</xdr:col>
      <xdr:colOff>19050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77900" y="3714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           4º TRIMESTRE DE 2018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          4º TRIMESTRE DE 2018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           4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º TRIMESTRE DE 2018</a:t>
          </a: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1181101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1197402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           4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º TRIMESTRE DE 2018</a:t>
          </a:r>
        </a:p>
      </xdr:txBody>
    </xdr:sp>
    <xdr:clientData/>
  </xdr:twoCellAnchor>
  <xdr:twoCellAnchor>
    <xdr:from>
      <xdr:col>11</xdr:col>
      <xdr:colOff>28575</xdr:colOff>
      <xdr:row>2</xdr:row>
      <xdr:rowOff>66675</xdr:rowOff>
    </xdr:from>
    <xdr:to>
      <xdr:col>11</xdr:col>
      <xdr:colOff>742950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716000" y="3905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104775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119818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          4º TRIMESTRE DE 2018</a:t>
          </a:r>
        </a:p>
      </xdr:txBody>
    </xdr:sp>
    <xdr:clientData/>
  </xdr:twoCellAnchor>
  <xdr:twoCellAnchor>
    <xdr:from>
      <xdr:col>11</xdr:col>
      <xdr:colOff>304801</xdr:colOff>
      <xdr:row>1</xdr:row>
      <xdr:rowOff>95250</xdr:rowOff>
    </xdr:from>
    <xdr:to>
      <xdr:col>11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   4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º TRIMESTRE DE 2018</a:t>
          </a:r>
        </a:p>
      </xdr:txBody>
    </xdr:sp>
    <xdr:clientData/>
  </xdr:twoCellAnchor>
  <xdr:twoCellAnchor>
    <xdr:from>
      <xdr:col>11</xdr:col>
      <xdr:colOff>295275</xdr:colOff>
      <xdr:row>2</xdr:row>
      <xdr:rowOff>47625</xdr:rowOff>
    </xdr:from>
    <xdr:to>
      <xdr:col>12</xdr:col>
      <xdr:colOff>38100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296900" y="371475"/>
          <a:ext cx="8858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/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142875</xdr:rowOff>
    </xdr:from>
    <xdr:to>
      <xdr:col>8</xdr:col>
      <xdr:colOff>1063126</xdr:colOff>
      <xdr:row>7</xdr:row>
      <xdr:rowOff>619125</xdr:rowOff>
    </xdr:to>
    <xdr:sp macro="" textlink="">
      <xdr:nvSpPr>
        <xdr:cNvPr id="3" name="2 Rectángulo redondeado"/>
        <xdr:cNvSpPr/>
      </xdr:nvSpPr>
      <xdr:spPr>
        <a:xfrm>
          <a:off x="676276" y="952500"/>
          <a:ext cx="11616825" cy="800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4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º TRIMESTRE DE 2018</a:t>
          </a: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           4º TRIMESTRE DE 2018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209551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189580</xdr:colOff>
      <xdr:row>6</xdr:row>
      <xdr:rowOff>457200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0771855" cy="7524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4º TRIMESTRE DE 2018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           4º TRIMESTRE DE 2018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853406</xdr:colOff>
      <xdr:row>7</xdr:row>
      <xdr:rowOff>333375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1578556" cy="790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4º TRIMESTRE DE 2018</a:t>
          </a: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4º TRIMESTRE DE 2018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 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4º TRIMESTRE DE 2018</a:t>
          </a: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           4º TRIMESTRE DE 2018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           4º TRIMESTRE DE 2018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7</xdr:row>
      <xdr:rowOff>285750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0496549" cy="742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4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º TRIMESTRE DE 2018</a:t>
          </a: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J37"/>
  <sheetViews>
    <sheetView tabSelected="1" workbookViewId="0"/>
  </sheetViews>
  <sheetFormatPr baseColWidth="10" defaultRowHeight="12.75" x14ac:dyDescent="0.2"/>
  <cols>
    <col min="2" max="2" width="11.125" customWidth="1"/>
  </cols>
  <sheetData>
    <row r="16" spans="2:10" ht="14.25" x14ac:dyDescent="0.2">
      <c r="B16" s="73" t="s">
        <v>0</v>
      </c>
      <c r="C16" s="73"/>
      <c r="D16" s="2"/>
      <c r="E16" s="2"/>
      <c r="F16" s="2"/>
      <c r="G16" s="2"/>
      <c r="H16" s="2"/>
      <c r="I16" s="2"/>
      <c r="J16" s="2"/>
    </row>
    <row r="17" spans="2:10" ht="14.25" x14ac:dyDescent="0.2">
      <c r="B17" s="73" t="s">
        <v>1</v>
      </c>
      <c r="C17" s="73"/>
    </row>
    <row r="18" spans="2:10" ht="14.25" x14ac:dyDescent="0.2">
      <c r="B18" s="2" t="s">
        <v>2</v>
      </c>
      <c r="C18" s="2"/>
      <c r="D18" s="1"/>
    </row>
    <row r="19" spans="2:10" ht="14.25" x14ac:dyDescent="0.2">
      <c r="B19" s="2" t="s">
        <v>3</v>
      </c>
      <c r="C19" s="2"/>
    </row>
    <row r="20" spans="2:10" ht="14.25" x14ac:dyDescent="0.2">
      <c r="B20" s="2" t="s">
        <v>4</v>
      </c>
      <c r="C20" s="2"/>
    </row>
    <row r="21" spans="2:10" ht="14.25" x14ac:dyDescent="0.2">
      <c r="B21" s="2" t="s">
        <v>5</v>
      </c>
      <c r="C21" s="2"/>
    </row>
    <row r="22" spans="2:10" ht="14.25" x14ac:dyDescent="0.2">
      <c r="B22" s="2" t="s">
        <v>6</v>
      </c>
      <c r="C22" s="2"/>
    </row>
    <row r="23" spans="2:10" ht="14.25" x14ac:dyDescent="0.2">
      <c r="B23" s="2" t="s">
        <v>7</v>
      </c>
      <c r="C23" s="2"/>
      <c r="D23" s="2"/>
    </row>
    <row r="24" spans="2:10" ht="14.25" x14ac:dyDescent="0.2">
      <c r="B24" s="2" t="s">
        <v>8</v>
      </c>
      <c r="C24" s="2"/>
      <c r="D24" s="2"/>
    </row>
    <row r="25" spans="2:10" ht="14.25" x14ac:dyDescent="0.2">
      <c r="B25" s="2" t="s">
        <v>9</v>
      </c>
      <c r="C25" s="2"/>
      <c r="D25" s="2"/>
    </row>
    <row r="26" spans="2:10" ht="14.25" x14ac:dyDescent="0.2">
      <c r="B26" s="2" t="s">
        <v>10</v>
      </c>
      <c r="C26" s="2"/>
      <c r="D26" s="2"/>
      <c r="E26" s="2"/>
      <c r="F26" s="2"/>
      <c r="G26" s="2"/>
      <c r="H26" s="2"/>
      <c r="I26" s="2"/>
    </row>
    <row r="27" spans="2:10" ht="14.25" x14ac:dyDescent="0.2">
      <c r="B27" s="2" t="s">
        <v>11</v>
      </c>
      <c r="C27" s="2"/>
      <c r="D27" s="2"/>
      <c r="E27" s="2"/>
      <c r="F27" s="2"/>
      <c r="G27" s="2"/>
      <c r="H27" s="2"/>
      <c r="I27" s="2"/>
      <c r="J27" s="2"/>
    </row>
    <row r="28" spans="2:10" ht="14.25" x14ac:dyDescent="0.2">
      <c r="B28" s="2" t="s">
        <v>12</v>
      </c>
      <c r="C28" s="2"/>
      <c r="D28" s="2"/>
      <c r="E28" s="2"/>
      <c r="F28" s="2"/>
      <c r="G28" s="2"/>
      <c r="H28" s="2"/>
      <c r="I28" s="2"/>
      <c r="J28" s="2"/>
    </row>
    <row r="29" spans="2:10" ht="14.25" x14ac:dyDescent="0.2">
      <c r="B29" s="2" t="s">
        <v>13</v>
      </c>
      <c r="C29" s="2"/>
      <c r="D29" s="2"/>
      <c r="E29" s="2"/>
      <c r="F29" s="2"/>
      <c r="G29" s="2"/>
      <c r="H29" s="2"/>
    </row>
    <row r="30" spans="2:10" ht="14.25" x14ac:dyDescent="0.2">
      <c r="B30" s="2" t="s">
        <v>14</v>
      </c>
      <c r="C30" s="2"/>
    </row>
    <row r="31" spans="2:10" ht="14.25" x14ac:dyDescent="0.2">
      <c r="B31" s="2" t="s">
        <v>15</v>
      </c>
      <c r="C31" s="2"/>
    </row>
    <row r="32" spans="2:10" ht="14.25" x14ac:dyDescent="0.2">
      <c r="B32" s="2" t="s">
        <v>16</v>
      </c>
      <c r="C32" s="2"/>
      <c r="D32" s="2"/>
    </row>
    <row r="33" spans="2:5" ht="14.25" x14ac:dyDescent="0.2">
      <c r="B33" s="2" t="s">
        <v>17</v>
      </c>
      <c r="C33" s="2"/>
      <c r="D33" s="2"/>
      <c r="E33" s="2"/>
    </row>
    <row r="34" spans="2:5" ht="14.25" x14ac:dyDescent="0.2">
      <c r="B34" s="2" t="s">
        <v>18</v>
      </c>
      <c r="C34" s="2"/>
    </row>
    <row r="35" spans="2:5" ht="14.25" x14ac:dyDescent="0.2">
      <c r="B35" s="2" t="s">
        <v>19</v>
      </c>
      <c r="C35" s="2"/>
      <c r="D35" s="2"/>
      <c r="E35" s="2"/>
    </row>
    <row r="36" spans="2:5" ht="14.25" x14ac:dyDescent="0.2">
      <c r="B36" s="2" t="s">
        <v>20</v>
      </c>
      <c r="C36" s="2"/>
    </row>
    <row r="37" spans="2:5" ht="14.25" x14ac:dyDescent="0.2">
      <c r="B37" s="2" t="s">
        <v>21</v>
      </c>
      <c r="C37" s="2"/>
      <c r="D37" s="2"/>
    </row>
  </sheetData>
  <mergeCells count="2">
    <mergeCell ref="B16:C16"/>
    <mergeCell ref="B17:C17"/>
  </mergeCells>
  <hyperlinks>
    <hyperlink ref="B16" location="Movimiento!A1" display="Movimiento"/>
    <hyperlink ref="B17" location="Delitos!A1" display="Delitos"/>
    <hyperlink ref="B18" location="'AP por tipo de Delitos Leves'!Títulos_a_imprimir" display="Juicios de Faltas/Delitos Leves"/>
    <hyperlink ref="B19" location="'Asuntos civiles'!A1" display="Asuntos Civiles"/>
    <hyperlink ref="B22" location="Señalamientos!A1" display="Señalamientos"/>
    <hyperlink ref="B21" location="'Auxilio Judicial'!A1" display="Auxilio Judicial"/>
    <hyperlink ref="B23" location="'Procedimientos elevados'!A1" display="Procedimientos Elevados"/>
    <hyperlink ref="B24" location="'Sumarios elevados '!A1" display="Sumarios Elevados"/>
    <hyperlink ref="B25" location="'Proc Jurado elevados  '!A1" display="Proc.Jurado Elevados"/>
    <hyperlink ref="B26" location="OrdenesSegunInstancia!A1" display="Órdenes de Protección,(Art.544-Ter), según Instancia"/>
    <hyperlink ref="B27" location="'OrdenesSegunInstancia %'!A1" display="Órdenes de Protección,(Art.544-Ter), según Instancia(porcentajes)"/>
    <hyperlink ref="B29" location="'Ordenes y Medidas'!A1" display="Órdenes y Medidas, (art.544-Ter y 544-bis) por Sexo y Nacionalidad"/>
    <hyperlink ref="B30" location="'Procesos por Delito'!A1" display="Procesos por delito"/>
    <hyperlink ref="B31" location="PersonasEnjuiciadas!A1" display="Personas enjuiciadas"/>
    <hyperlink ref="B32" location="'% condenados'!A1" display="Porcentaje de Condenados"/>
    <hyperlink ref="B33" location="Relacion!A1" display="Relaciaón de Víctimas y Denunciados"/>
    <hyperlink ref="B34" location="'Denuncias-Renuncias'!A1" display="Denuncias-Renuncias"/>
    <hyperlink ref="B35" location="'Distribucion % denuncias'!A1" display="Distribución porcentual de las Denuncias"/>
    <hyperlink ref="B36" location="Sobreseimientos!A1" display="Sobreseimientos"/>
    <hyperlink ref="B37" location="Terminación!A1" display="Formas de Terminación"/>
    <hyperlink ref="B28" location="'Medidas de Protección'!A1" display="Medidas judiciales de protección"/>
    <hyperlink ref="B20" location="'Medidas  LEC'!A1" display="Medidas LEC"/>
    <hyperlink ref="B18:D18" location="'AP por tipo de Delitos Leves'!A1" display="Juicios de Faltas/Delitos Leves"/>
    <hyperlink ref="B19:C19" location="'Asuntos Civiles'!A1" display="Asuntos Civiles"/>
    <hyperlink ref="B20:C20" location="'Medidas LEC'!A1" display="Medidas LEC"/>
    <hyperlink ref="B21:C21" location="'Auxilio Judicial'!A1" display="Auxilio Judicial"/>
    <hyperlink ref="B22:C22" location="Señalamientos!A1" display="Señalamientos"/>
    <hyperlink ref="B23:D23" location="'Procedimientos Elevados'!A1" display="Procedimientos Elevados"/>
    <hyperlink ref="B24:D24" location="'Sumarios Elevados'!A1" display="Sumarios Elevados"/>
    <hyperlink ref="B25:D25" location="'Proc Jurado elevados'!A1" display="Proc.Jurado Elevados"/>
    <hyperlink ref="B26:I26" location="'Órdenes según Instancia'!A1" display="Órdenes de Protección y Medidas,(Arts. 544 Ter y 544 Bis), según Instancia"/>
    <hyperlink ref="B27:J27" location="'Órdenes según Instancia%'!A1" display="Órdenes de Protección y Medidas,(Arts. 544 Ter y 544 Bis), según Instancia, (porcentajes)"/>
    <hyperlink ref="B28:J28" location="'Medidas Protección'!A1" display="Medidas judiciales de protección y seguridad de las Víctimas, (incluidas todas 544 Bis y 544 Ter)"/>
    <hyperlink ref="B29:H29" location="'Órdenes y Medidas'!A1" display="Órdenes y Medidas, (art. 544 Ter y 544 Bis) por Sexo y Nacionalidad"/>
    <hyperlink ref="B30:C30" location="'Procesos por Delito'!A1" display="Procesos por delito"/>
    <hyperlink ref="B31:C31" location="'Personas Enjuiciadas'!A1" display="Personas enjuiciadas"/>
    <hyperlink ref="B32:D32" location="'% de Condenas'!A1" display="Porcentaje de Condenados"/>
    <hyperlink ref="B33:E33" location="'Relación Víctima_Denunciado '!A1" display="Relación de Víctimas y Denunciados"/>
    <hyperlink ref="B34:C34" location="'Denuncias-Renuncias'!A1" display="Denuncias-Renuncias"/>
    <hyperlink ref="B35:E35" location="'Distribucion % Denuncias'!A1" display="Distribución porcentual de las Denuncias"/>
    <hyperlink ref="B36:C36" location="Sobreseimientos!A1" display="Sobreseimientos"/>
    <hyperlink ref="B37:D37" location="Terminación!A1" display="Formas de Terminación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1:11" ht="44.25" customHeight="1" thickBot="1" x14ac:dyDescent="0.25">
      <c r="A9" s="15"/>
      <c r="B9" s="16"/>
      <c r="C9" s="74" t="s">
        <v>132</v>
      </c>
      <c r="D9" s="74"/>
      <c r="E9" s="84"/>
      <c r="F9" s="76" t="s">
        <v>131</v>
      </c>
      <c r="G9" s="74"/>
      <c r="H9" s="84"/>
      <c r="I9" s="76" t="s">
        <v>134</v>
      </c>
      <c r="J9" s="74"/>
      <c r="K9" s="84"/>
    </row>
    <row r="10" spans="1:11" ht="42" customHeight="1" thickBot="1" x14ac:dyDescent="0.25">
      <c r="A10" s="15"/>
      <c r="B10" s="12"/>
      <c r="C10" s="18" t="s">
        <v>135</v>
      </c>
      <c r="D10" s="19" t="s">
        <v>136</v>
      </c>
      <c r="E10" s="19" t="s">
        <v>53</v>
      </c>
      <c r="F10" s="19" t="s">
        <v>135</v>
      </c>
      <c r="G10" s="19" t="s">
        <v>136</v>
      </c>
      <c r="H10" s="19" t="s">
        <v>53</v>
      </c>
      <c r="I10" s="19" t="s">
        <v>135</v>
      </c>
      <c r="J10" s="19" t="s">
        <v>136</v>
      </c>
      <c r="K10" s="19" t="s">
        <v>53</v>
      </c>
    </row>
    <row r="11" spans="1:11" ht="20.100000000000001" customHeight="1" thickBot="1" x14ac:dyDescent="0.25">
      <c r="B11" s="3" t="s">
        <v>22</v>
      </c>
      <c r="C11" s="20">
        <v>2</v>
      </c>
      <c r="D11" s="20">
        <v>0</v>
      </c>
      <c r="E11" s="20">
        <v>2</v>
      </c>
      <c r="F11" s="20">
        <v>0</v>
      </c>
      <c r="G11" s="20">
        <v>1</v>
      </c>
      <c r="H11" s="20">
        <v>1</v>
      </c>
      <c r="I11" s="20">
        <v>2</v>
      </c>
      <c r="J11" s="20">
        <v>1</v>
      </c>
      <c r="K11" s="20">
        <v>3</v>
      </c>
    </row>
    <row r="12" spans="1:11" ht="20.100000000000001" customHeight="1" thickBot="1" x14ac:dyDescent="0.25">
      <c r="B12" s="4" t="s">
        <v>23</v>
      </c>
      <c r="C12" s="21">
        <v>1</v>
      </c>
      <c r="D12" s="21">
        <v>0</v>
      </c>
      <c r="E12" s="21">
        <v>1</v>
      </c>
      <c r="F12" s="21">
        <v>0</v>
      </c>
      <c r="G12" s="21">
        <v>0</v>
      </c>
      <c r="H12" s="21">
        <v>0</v>
      </c>
      <c r="I12" s="21">
        <v>1</v>
      </c>
      <c r="J12" s="21">
        <v>0</v>
      </c>
      <c r="K12" s="21">
        <v>1</v>
      </c>
    </row>
    <row r="13" spans="1:11" ht="20.100000000000001" customHeight="1" thickBot="1" x14ac:dyDescent="0.25">
      <c r="B13" s="4" t="s">
        <v>24</v>
      </c>
      <c r="C13" s="21">
        <v>1</v>
      </c>
      <c r="D13" s="21">
        <v>0</v>
      </c>
      <c r="E13" s="21">
        <v>1</v>
      </c>
      <c r="F13" s="21">
        <v>0</v>
      </c>
      <c r="G13" s="21">
        <v>0</v>
      </c>
      <c r="H13" s="21">
        <v>0</v>
      </c>
      <c r="I13" s="21">
        <v>1</v>
      </c>
      <c r="J13" s="21">
        <v>0</v>
      </c>
      <c r="K13" s="21">
        <v>1</v>
      </c>
    </row>
    <row r="14" spans="1:11" ht="20.100000000000001" customHeight="1" thickBot="1" x14ac:dyDescent="0.25">
      <c r="B14" s="4" t="s">
        <v>25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</row>
    <row r="15" spans="1:11" ht="20.100000000000001" customHeight="1" thickBot="1" x14ac:dyDescent="0.25">
      <c r="B15" s="4" t="s">
        <v>26</v>
      </c>
      <c r="C15" s="21">
        <v>2</v>
      </c>
      <c r="D15" s="21">
        <v>0</v>
      </c>
      <c r="E15" s="21">
        <v>2</v>
      </c>
      <c r="F15" s="21">
        <v>1</v>
      </c>
      <c r="G15" s="21">
        <v>0</v>
      </c>
      <c r="H15" s="21">
        <v>1</v>
      </c>
      <c r="I15" s="21">
        <v>3</v>
      </c>
      <c r="J15" s="21">
        <v>0</v>
      </c>
      <c r="K15" s="21">
        <v>3</v>
      </c>
    </row>
    <row r="16" spans="1:11" ht="20.100000000000001" customHeight="1" thickBot="1" x14ac:dyDescent="0.25">
      <c r="B16" s="4" t="s">
        <v>27</v>
      </c>
      <c r="C16" s="21">
        <v>0</v>
      </c>
      <c r="D16" s="21">
        <v>0</v>
      </c>
      <c r="E16" s="21">
        <v>0</v>
      </c>
      <c r="F16" s="21">
        <v>2</v>
      </c>
      <c r="G16" s="21">
        <v>0</v>
      </c>
      <c r="H16" s="21">
        <v>2</v>
      </c>
      <c r="I16" s="21">
        <v>2</v>
      </c>
      <c r="J16" s="21">
        <v>0</v>
      </c>
      <c r="K16" s="21">
        <v>2</v>
      </c>
    </row>
    <row r="17" spans="2:11" ht="20.100000000000001" customHeight="1" thickBot="1" x14ac:dyDescent="0.25">
      <c r="B17" s="4" t="s">
        <v>28</v>
      </c>
      <c r="C17" s="21">
        <v>1</v>
      </c>
      <c r="D17" s="21">
        <v>0</v>
      </c>
      <c r="E17" s="21">
        <v>1</v>
      </c>
      <c r="F17" s="21">
        <v>2</v>
      </c>
      <c r="G17" s="21">
        <v>0</v>
      </c>
      <c r="H17" s="21">
        <v>2</v>
      </c>
      <c r="I17" s="21">
        <v>3</v>
      </c>
      <c r="J17" s="21">
        <v>0</v>
      </c>
      <c r="K17" s="21">
        <v>3</v>
      </c>
    </row>
    <row r="18" spans="2:11" ht="20.100000000000001" customHeight="1" thickBot="1" x14ac:dyDescent="0.25">
      <c r="B18" s="4" t="s">
        <v>29</v>
      </c>
      <c r="C18" s="21">
        <v>1</v>
      </c>
      <c r="D18" s="21">
        <v>0</v>
      </c>
      <c r="E18" s="21">
        <v>1</v>
      </c>
      <c r="F18" s="21">
        <v>0</v>
      </c>
      <c r="G18" s="21">
        <v>0</v>
      </c>
      <c r="H18" s="21">
        <v>0</v>
      </c>
      <c r="I18" s="21">
        <v>1</v>
      </c>
      <c r="J18" s="21">
        <v>0</v>
      </c>
      <c r="K18" s="21">
        <v>1</v>
      </c>
    </row>
    <row r="19" spans="2:11" ht="20.100000000000001" customHeight="1" thickBot="1" x14ac:dyDescent="0.25">
      <c r="B19" s="4" t="s">
        <v>30</v>
      </c>
      <c r="C19" s="21">
        <v>5</v>
      </c>
      <c r="D19" s="21">
        <v>0</v>
      </c>
      <c r="E19" s="21">
        <v>5</v>
      </c>
      <c r="F19" s="21">
        <v>8</v>
      </c>
      <c r="G19" s="21">
        <v>3</v>
      </c>
      <c r="H19" s="21">
        <v>11</v>
      </c>
      <c r="I19" s="21">
        <v>13</v>
      </c>
      <c r="J19" s="21">
        <v>3</v>
      </c>
      <c r="K19" s="21">
        <v>16</v>
      </c>
    </row>
    <row r="20" spans="2:11" ht="20.100000000000001" customHeight="1" thickBot="1" x14ac:dyDescent="0.25">
      <c r="B20" s="4" t="s">
        <v>31</v>
      </c>
      <c r="C20" s="21">
        <v>9</v>
      </c>
      <c r="D20" s="21">
        <v>1</v>
      </c>
      <c r="E20" s="21">
        <v>10</v>
      </c>
      <c r="F20" s="21">
        <v>4</v>
      </c>
      <c r="G20" s="21">
        <v>0</v>
      </c>
      <c r="H20" s="21">
        <v>4</v>
      </c>
      <c r="I20" s="21">
        <v>13</v>
      </c>
      <c r="J20" s="21">
        <v>1</v>
      </c>
      <c r="K20" s="21">
        <v>14</v>
      </c>
    </row>
    <row r="21" spans="2:11" ht="20.100000000000001" customHeight="1" thickBot="1" x14ac:dyDescent="0.25">
      <c r="B21" s="4" t="s">
        <v>32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2:11" ht="20.100000000000001" customHeight="1" thickBot="1" x14ac:dyDescent="0.25">
      <c r="B22" s="4" t="s">
        <v>33</v>
      </c>
      <c r="C22" s="21">
        <v>1</v>
      </c>
      <c r="D22" s="21">
        <v>0</v>
      </c>
      <c r="E22" s="21">
        <v>1</v>
      </c>
      <c r="F22" s="21">
        <v>1</v>
      </c>
      <c r="G22" s="21">
        <v>0</v>
      </c>
      <c r="H22" s="21">
        <v>1</v>
      </c>
      <c r="I22" s="21">
        <v>2</v>
      </c>
      <c r="J22" s="21">
        <v>0</v>
      </c>
      <c r="K22" s="21">
        <v>2</v>
      </c>
    </row>
    <row r="23" spans="2:11" ht="20.100000000000001" customHeight="1" thickBot="1" x14ac:dyDescent="0.25">
      <c r="B23" s="4" t="s">
        <v>34</v>
      </c>
      <c r="C23" s="21">
        <v>1</v>
      </c>
      <c r="D23" s="21">
        <v>0</v>
      </c>
      <c r="E23" s="21">
        <v>1</v>
      </c>
      <c r="F23" s="21">
        <v>8</v>
      </c>
      <c r="G23" s="21">
        <v>3</v>
      </c>
      <c r="H23" s="21">
        <v>11</v>
      </c>
      <c r="I23" s="21">
        <v>9</v>
      </c>
      <c r="J23" s="21">
        <v>3</v>
      </c>
      <c r="K23" s="21">
        <v>12</v>
      </c>
    </row>
    <row r="24" spans="2:11" ht="20.100000000000001" customHeight="1" thickBot="1" x14ac:dyDescent="0.25">
      <c r="B24" s="4" t="s">
        <v>35</v>
      </c>
      <c r="C24" s="21">
        <v>0</v>
      </c>
      <c r="D24" s="21">
        <v>0</v>
      </c>
      <c r="E24" s="21">
        <v>0</v>
      </c>
      <c r="F24" s="21">
        <v>1</v>
      </c>
      <c r="G24" s="21">
        <v>0</v>
      </c>
      <c r="H24" s="21">
        <v>1</v>
      </c>
      <c r="I24" s="21">
        <v>1</v>
      </c>
      <c r="J24" s="21">
        <v>0</v>
      </c>
      <c r="K24" s="21">
        <v>1</v>
      </c>
    </row>
    <row r="25" spans="2:11" ht="20.100000000000001" customHeight="1" thickBot="1" x14ac:dyDescent="0.25">
      <c r="B25" s="4" t="s">
        <v>36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</row>
    <row r="26" spans="2:11" ht="20.100000000000001" customHeight="1" thickBot="1" x14ac:dyDescent="0.25">
      <c r="B26" s="5" t="s">
        <v>37</v>
      </c>
      <c r="C26" s="21">
        <v>3</v>
      </c>
      <c r="D26" s="21">
        <v>0</v>
      </c>
      <c r="E26" s="21">
        <v>3</v>
      </c>
      <c r="F26" s="21">
        <v>0</v>
      </c>
      <c r="G26" s="21">
        <v>0</v>
      </c>
      <c r="H26" s="21">
        <v>0</v>
      </c>
      <c r="I26" s="21">
        <v>3</v>
      </c>
      <c r="J26" s="21">
        <v>0</v>
      </c>
      <c r="K26" s="21">
        <v>3</v>
      </c>
    </row>
    <row r="27" spans="2:11" ht="20.100000000000001" customHeight="1" thickBot="1" x14ac:dyDescent="0.25">
      <c r="B27" s="6" t="s">
        <v>38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</row>
    <row r="28" spans="2:11" ht="20.100000000000001" customHeight="1" thickBot="1" x14ac:dyDescent="0.25">
      <c r="B28" s="7" t="s">
        <v>39</v>
      </c>
      <c r="C28" s="9">
        <v>27</v>
      </c>
      <c r="D28" s="9">
        <v>1</v>
      </c>
      <c r="E28" s="9">
        <v>28</v>
      </c>
      <c r="F28" s="9">
        <v>27</v>
      </c>
      <c r="G28" s="9">
        <v>7</v>
      </c>
      <c r="H28" s="9">
        <v>34</v>
      </c>
      <c r="I28" s="9">
        <v>54</v>
      </c>
      <c r="J28" s="9">
        <v>8</v>
      </c>
      <c r="K28" s="9">
        <v>62</v>
      </c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6"/>
      <c r="C9" s="88" t="s">
        <v>137</v>
      </c>
      <c r="D9" s="88"/>
      <c r="E9" s="88"/>
    </row>
    <row r="10" spans="2:5" ht="42.75" customHeight="1" thickBot="1" x14ac:dyDescent="0.25">
      <c r="B10" s="12"/>
      <c r="C10" s="23" t="s">
        <v>132</v>
      </c>
      <c r="D10" s="23" t="s">
        <v>131</v>
      </c>
      <c r="E10" s="23" t="s">
        <v>53</v>
      </c>
    </row>
    <row r="11" spans="2:5" ht="20.100000000000001" customHeight="1" thickBot="1" x14ac:dyDescent="0.25">
      <c r="B11" s="3" t="s">
        <v>22</v>
      </c>
      <c r="C11" s="20">
        <v>1</v>
      </c>
      <c r="D11" s="20">
        <v>0</v>
      </c>
      <c r="E11" s="20">
        <v>1</v>
      </c>
    </row>
    <row r="12" spans="2:5" ht="20.100000000000001" customHeight="1" thickBot="1" x14ac:dyDescent="0.25">
      <c r="B12" s="4" t="s">
        <v>23</v>
      </c>
      <c r="C12" s="21">
        <v>0</v>
      </c>
      <c r="D12" s="21">
        <v>0</v>
      </c>
      <c r="E12" s="21">
        <v>0</v>
      </c>
    </row>
    <row r="13" spans="2:5" ht="20.100000000000001" customHeight="1" thickBot="1" x14ac:dyDescent="0.25">
      <c r="B13" s="4" t="s">
        <v>24</v>
      </c>
      <c r="C13" s="21">
        <v>0</v>
      </c>
      <c r="D13" s="21">
        <v>0</v>
      </c>
      <c r="E13" s="21">
        <v>0</v>
      </c>
    </row>
    <row r="14" spans="2:5" ht="20.100000000000001" customHeight="1" thickBot="1" x14ac:dyDescent="0.25">
      <c r="B14" s="4" t="s">
        <v>25</v>
      </c>
      <c r="C14" s="21">
        <v>0</v>
      </c>
      <c r="D14" s="21">
        <v>0</v>
      </c>
      <c r="E14" s="21">
        <v>0</v>
      </c>
    </row>
    <row r="15" spans="2:5" ht="20.100000000000001" customHeight="1" thickBot="1" x14ac:dyDescent="0.25">
      <c r="B15" s="4" t="s">
        <v>26</v>
      </c>
      <c r="C15" s="21">
        <v>0</v>
      </c>
      <c r="D15" s="21">
        <v>0</v>
      </c>
      <c r="E15" s="21">
        <v>0</v>
      </c>
    </row>
    <row r="16" spans="2:5" ht="20.100000000000001" customHeight="1" thickBot="1" x14ac:dyDescent="0.25">
      <c r="B16" s="4" t="s">
        <v>27</v>
      </c>
      <c r="C16" s="21">
        <v>0</v>
      </c>
      <c r="D16" s="21">
        <v>0</v>
      </c>
      <c r="E16" s="21">
        <v>0</v>
      </c>
    </row>
    <row r="17" spans="2:5" ht="20.100000000000001" customHeight="1" thickBot="1" x14ac:dyDescent="0.25">
      <c r="B17" s="4" t="s">
        <v>28</v>
      </c>
      <c r="C17" s="21">
        <v>1</v>
      </c>
      <c r="D17" s="21">
        <v>0</v>
      </c>
      <c r="E17" s="21">
        <v>1</v>
      </c>
    </row>
    <row r="18" spans="2:5" ht="20.100000000000001" customHeight="1" thickBot="1" x14ac:dyDescent="0.25">
      <c r="B18" s="4" t="s">
        <v>29</v>
      </c>
      <c r="C18" s="21">
        <v>1</v>
      </c>
      <c r="D18" s="21">
        <v>0</v>
      </c>
      <c r="E18" s="21">
        <v>1</v>
      </c>
    </row>
    <row r="19" spans="2:5" ht="20.100000000000001" customHeight="1" thickBot="1" x14ac:dyDescent="0.25">
      <c r="B19" s="4" t="s">
        <v>30</v>
      </c>
      <c r="C19" s="21">
        <v>4</v>
      </c>
      <c r="D19" s="21">
        <v>1</v>
      </c>
      <c r="E19" s="21">
        <v>5</v>
      </c>
    </row>
    <row r="20" spans="2:5" ht="20.100000000000001" customHeight="1" thickBot="1" x14ac:dyDescent="0.25">
      <c r="B20" s="4" t="s">
        <v>31</v>
      </c>
      <c r="C20" s="21">
        <v>1</v>
      </c>
      <c r="D20" s="21">
        <v>0</v>
      </c>
      <c r="E20" s="21">
        <v>1</v>
      </c>
    </row>
    <row r="21" spans="2:5" ht="20.100000000000001" customHeight="1" thickBot="1" x14ac:dyDescent="0.25">
      <c r="B21" s="4" t="s">
        <v>32</v>
      </c>
      <c r="C21" s="21">
        <v>0</v>
      </c>
      <c r="D21" s="21">
        <v>0</v>
      </c>
      <c r="E21" s="21">
        <v>0</v>
      </c>
    </row>
    <row r="22" spans="2:5" ht="20.100000000000001" customHeight="1" thickBot="1" x14ac:dyDescent="0.25">
      <c r="B22" s="4" t="s">
        <v>33</v>
      </c>
      <c r="C22" s="21">
        <v>1</v>
      </c>
      <c r="D22" s="21">
        <v>0</v>
      </c>
      <c r="E22" s="21">
        <v>1</v>
      </c>
    </row>
    <row r="23" spans="2:5" ht="20.100000000000001" customHeight="1" thickBot="1" x14ac:dyDescent="0.25">
      <c r="B23" s="4" t="s">
        <v>34</v>
      </c>
      <c r="C23" s="21">
        <v>2</v>
      </c>
      <c r="D23" s="21">
        <v>0</v>
      </c>
      <c r="E23" s="21">
        <v>2</v>
      </c>
    </row>
    <row r="24" spans="2:5" ht="20.100000000000001" customHeight="1" thickBot="1" x14ac:dyDescent="0.25">
      <c r="B24" s="4" t="s">
        <v>35</v>
      </c>
      <c r="C24" s="21">
        <v>0</v>
      </c>
      <c r="D24" s="21">
        <v>0</v>
      </c>
      <c r="E24" s="21">
        <v>0</v>
      </c>
    </row>
    <row r="25" spans="2:5" ht="20.100000000000001" customHeight="1" thickBot="1" x14ac:dyDescent="0.25">
      <c r="B25" s="4" t="s">
        <v>36</v>
      </c>
      <c r="C25" s="21">
        <v>0</v>
      </c>
      <c r="D25" s="21">
        <v>0</v>
      </c>
      <c r="E25" s="21">
        <v>0</v>
      </c>
    </row>
    <row r="26" spans="2:5" ht="20.100000000000001" customHeight="1" thickBot="1" x14ac:dyDescent="0.25">
      <c r="B26" s="5" t="s">
        <v>37</v>
      </c>
      <c r="C26" s="21">
        <v>0</v>
      </c>
      <c r="D26" s="21">
        <v>0</v>
      </c>
      <c r="E26" s="21">
        <v>0</v>
      </c>
    </row>
    <row r="27" spans="2:5" ht="20.100000000000001" customHeight="1" thickBot="1" x14ac:dyDescent="0.25">
      <c r="B27" s="6" t="s">
        <v>38</v>
      </c>
      <c r="C27" s="22">
        <v>0</v>
      </c>
      <c r="D27" s="22">
        <v>0</v>
      </c>
      <c r="E27" s="22">
        <v>0</v>
      </c>
    </row>
    <row r="28" spans="2:5" ht="20.100000000000001" customHeight="1" thickBot="1" x14ac:dyDescent="0.25">
      <c r="B28" s="7" t="s">
        <v>39</v>
      </c>
      <c r="C28" s="9">
        <v>11</v>
      </c>
      <c r="D28" s="9">
        <v>1</v>
      </c>
      <c r="E28" s="9">
        <v>12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F35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6"/>
      <c r="C12" s="88" t="s">
        <v>138</v>
      </c>
      <c r="D12" s="88"/>
      <c r="E12" s="88"/>
      <c r="F12" s="88"/>
      <c r="G12" s="88"/>
      <c r="H12" s="88" t="s">
        <v>139</v>
      </c>
      <c r="I12" s="88"/>
      <c r="J12" s="88"/>
      <c r="K12" s="88"/>
      <c r="L12" s="88"/>
      <c r="M12" s="88" t="s">
        <v>140</v>
      </c>
      <c r="N12" s="88"/>
      <c r="O12" s="88"/>
      <c r="P12" s="88"/>
      <c r="Q12" s="88"/>
      <c r="R12" s="88" t="s">
        <v>141</v>
      </c>
      <c r="S12" s="88"/>
      <c r="T12" s="88"/>
      <c r="U12" s="88"/>
      <c r="V12" s="88"/>
      <c r="W12" s="88" t="s">
        <v>142</v>
      </c>
      <c r="X12" s="88"/>
      <c r="Y12" s="88"/>
      <c r="Z12" s="88"/>
      <c r="AA12" s="88"/>
      <c r="AB12" s="88" t="s">
        <v>53</v>
      </c>
      <c r="AC12" s="88"/>
      <c r="AD12" s="88"/>
      <c r="AE12" s="88"/>
      <c r="AF12" s="88"/>
    </row>
    <row r="13" spans="2:32" ht="28.5" customHeight="1" x14ac:dyDescent="0.2">
      <c r="B13" s="30"/>
      <c r="C13" s="89" t="s">
        <v>78</v>
      </c>
      <c r="D13" s="89" t="s">
        <v>143</v>
      </c>
      <c r="E13" s="89"/>
      <c r="F13" s="89"/>
      <c r="G13" s="89" t="s">
        <v>144</v>
      </c>
      <c r="H13" s="89" t="s">
        <v>78</v>
      </c>
      <c r="I13" s="89" t="s">
        <v>143</v>
      </c>
      <c r="J13" s="89"/>
      <c r="K13" s="89"/>
      <c r="L13" s="89" t="s">
        <v>144</v>
      </c>
      <c r="M13" s="89" t="s">
        <v>78</v>
      </c>
      <c r="N13" s="89" t="s">
        <v>143</v>
      </c>
      <c r="O13" s="89"/>
      <c r="P13" s="89"/>
      <c r="Q13" s="89" t="s">
        <v>144</v>
      </c>
      <c r="R13" s="89" t="s">
        <v>78</v>
      </c>
      <c r="S13" s="89" t="s">
        <v>143</v>
      </c>
      <c r="T13" s="89"/>
      <c r="U13" s="89"/>
      <c r="V13" s="89" t="s">
        <v>144</v>
      </c>
      <c r="W13" s="89" t="s">
        <v>78</v>
      </c>
      <c r="X13" s="89" t="s">
        <v>143</v>
      </c>
      <c r="Y13" s="89"/>
      <c r="Z13" s="89"/>
      <c r="AA13" s="89" t="s">
        <v>144</v>
      </c>
      <c r="AB13" s="89" t="s">
        <v>248</v>
      </c>
      <c r="AC13" s="89" t="s">
        <v>143</v>
      </c>
      <c r="AD13" s="89"/>
      <c r="AE13" s="89"/>
      <c r="AF13" s="89" t="s">
        <v>144</v>
      </c>
    </row>
    <row r="14" spans="2:32" ht="28.5" customHeight="1" thickBot="1" x14ac:dyDescent="0.25">
      <c r="B14" s="12"/>
      <c r="C14" s="89"/>
      <c r="D14" s="32" t="s">
        <v>145</v>
      </c>
      <c r="E14" s="32" t="s">
        <v>146</v>
      </c>
      <c r="F14" s="32" t="s">
        <v>147</v>
      </c>
      <c r="G14" s="89"/>
      <c r="H14" s="89"/>
      <c r="I14" s="32" t="s">
        <v>145</v>
      </c>
      <c r="J14" s="32" t="s">
        <v>146</v>
      </c>
      <c r="K14" s="32" t="s">
        <v>147</v>
      </c>
      <c r="L14" s="89"/>
      <c r="M14" s="89"/>
      <c r="N14" s="32" t="s">
        <v>145</v>
      </c>
      <c r="O14" s="32" t="s">
        <v>146</v>
      </c>
      <c r="P14" s="32" t="s">
        <v>147</v>
      </c>
      <c r="Q14" s="89"/>
      <c r="R14" s="89"/>
      <c r="S14" s="32" t="s">
        <v>145</v>
      </c>
      <c r="T14" s="32" t="s">
        <v>146</v>
      </c>
      <c r="U14" s="32" t="s">
        <v>147</v>
      </c>
      <c r="V14" s="89"/>
      <c r="W14" s="89"/>
      <c r="X14" s="32" t="s">
        <v>145</v>
      </c>
      <c r="Y14" s="32" t="s">
        <v>146</v>
      </c>
      <c r="Z14" s="32" t="s">
        <v>147</v>
      </c>
      <c r="AA14" s="89"/>
      <c r="AB14" s="89"/>
      <c r="AC14" s="32" t="s">
        <v>145</v>
      </c>
      <c r="AD14" s="32" t="s">
        <v>146</v>
      </c>
      <c r="AE14" s="32" t="s">
        <v>147</v>
      </c>
      <c r="AF14" s="89"/>
    </row>
    <row r="15" spans="2:32" ht="20.100000000000001" customHeight="1" thickBot="1" x14ac:dyDescent="0.25">
      <c r="B15" s="3" t="s">
        <v>22</v>
      </c>
      <c r="C15" s="20">
        <v>1964</v>
      </c>
      <c r="D15" s="20">
        <v>24</v>
      </c>
      <c r="E15" s="20">
        <v>1484</v>
      </c>
      <c r="F15" s="20">
        <v>456</v>
      </c>
      <c r="G15" s="20">
        <v>0</v>
      </c>
      <c r="H15" s="20">
        <v>1</v>
      </c>
      <c r="I15" s="20">
        <v>0</v>
      </c>
      <c r="J15" s="20">
        <v>1</v>
      </c>
      <c r="K15" s="20">
        <v>0</v>
      </c>
      <c r="L15" s="20">
        <v>0</v>
      </c>
      <c r="M15" s="20">
        <v>125</v>
      </c>
      <c r="N15" s="20">
        <v>0</v>
      </c>
      <c r="O15" s="20">
        <v>121</v>
      </c>
      <c r="P15" s="20">
        <v>4</v>
      </c>
      <c r="Q15" s="20">
        <v>0</v>
      </c>
      <c r="R15" s="20">
        <v>47</v>
      </c>
      <c r="S15" s="20">
        <v>0</v>
      </c>
      <c r="T15" s="20">
        <v>47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2137</v>
      </c>
      <c r="AC15" s="20">
        <v>24</v>
      </c>
      <c r="AD15" s="20">
        <v>1653</v>
      </c>
      <c r="AE15" s="20">
        <v>460</v>
      </c>
      <c r="AF15" s="20">
        <v>0</v>
      </c>
    </row>
    <row r="16" spans="2:32" ht="20.100000000000001" customHeight="1" thickBot="1" x14ac:dyDescent="0.25">
      <c r="B16" s="4" t="s">
        <v>23</v>
      </c>
      <c r="C16" s="21">
        <v>198</v>
      </c>
      <c r="D16" s="21">
        <v>0</v>
      </c>
      <c r="E16" s="21">
        <v>174</v>
      </c>
      <c r="F16" s="21">
        <v>24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9</v>
      </c>
      <c r="N16" s="21">
        <v>0</v>
      </c>
      <c r="O16" s="21">
        <v>9</v>
      </c>
      <c r="P16" s="21">
        <v>0</v>
      </c>
      <c r="Q16" s="21">
        <v>0</v>
      </c>
      <c r="R16" s="21">
        <v>2</v>
      </c>
      <c r="S16" s="21">
        <v>0</v>
      </c>
      <c r="T16" s="21">
        <v>2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209</v>
      </c>
      <c r="AC16" s="21">
        <v>0</v>
      </c>
      <c r="AD16" s="21">
        <v>185</v>
      </c>
      <c r="AE16" s="21">
        <v>24</v>
      </c>
      <c r="AF16" s="21">
        <v>0</v>
      </c>
    </row>
    <row r="17" spans="2:32" ht="20.100000000000001" customHeight="1" thickBot="1" x14ac:dyDescent="0.25">
      <c r="B17" s="4" t="s">
        <v>24</v>
      </c>
      <c r="C17" s="21">
        <v>202</v>
      </c>
      <c r="D17" s="21">
        <v>2</v>
      </c>
      <c r="E17" s="21">
        <v>141</v>
      </c>
      <c r="F17" s="21">
        <v>59</v>
      </c>
      <c r="G17" s="21">
        <v>0</v>
      </c>
      <c r="H17" s="21">
        <v>1</v>
      </c>
      <c r="I17" s="21">
        <v>0</v>
      </c>
      <c r="J17" s="21">
        <v>1</v>
      </c>
      <c r="K17" s="21">
        <v>0</v>
      </c>
      <c r="L17" s="21">
        <v>0</v>
      </c>
      <c r="M17" s="21">
        <v>3</v>
      </c>
      <c r="N17" s="21">
        <v>0</v>
      </c>
      <c r="O17" s="21">
        <v>3</v>
      </c>
      <c r="P17" s="21">
        <v>0</v>
      </c>
      <c r="Q17" s="21">
        <v>0</v>
      </c>
      <c r="R17" s="21">
        <v>2</v>
      </c>
      <c r="S17" s="21">
        <v>0</v>
      </c>
      <c r="T17" s="21">
        <v>3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208</v>
      </c>
      <c r="AC17" s="21">
        <v>2</v>
      </c>
      <c r="AD17" s="21">
        <v>148</v>
      </c>
      <c r="AE17" s="21">
        <v>59</v>
      </c>
      <c r="AF17" s="21">
        <v>0</v>
      </c>
    </row>
    <row r="18" spans="2:32" ht="20.100000000000001" customHeight="1" thickBot="1" x14ac:dyDescent="0.25">
      <c r="B18" s="4" t="s">
        <v>25</v>
      </c>
      <c r="C18" s="21">
        <v>285</v>
      </c>
      <c r="D18" s="21">
        <v>0</v>
      </c>
      <c r="E18" s="21">
        <v>242</v>
      </c>
      <c r="F18" s="21">
        <v>44</v>
      </c>
      <c r="G18" s="21">
        <v>0</v>
      </c>
      <c r="H18" s="21">
        <v>2</v>
      </c>
      <c r="I18" s="21">
        <v>0</v>
      </c>
      <c r="J18" s="21">
        <v>2</v>
      </c>
      <c r="K18" s="21">
        <v>0</v>
      </c>
      <c r="L18" s="21">
        <v>0</v>
      </c>
      <c r="M18" s="21">
        <v>21</v>
      </c>
      <c r="N18" s="21">
        <v>0</v>
      </c>
      <c r="O18" s="21">
        <v>18</v>
      </c>
      <c r="P18" s="21">
        <v>3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308</v>
      </c>
      <c r="AC18" s="21">
        <v>0</v>
      </c>
      <c r="AD18" s="21">
        <v>262</v>
      </c>
      <c r="AE18" s="21">
        <v>47</v>
      </c>
      <c r="AF18" s="21">
        <v>0</v>
      </c>
    </row>
    <row r="19" spans="2:32" ht="20.100000000000001" customHeight="1" thickBot="1" x14ac:dyDescent="0.25">
      <c r="B19" s="4" t="s">
        <v>26</v>
      </c>
      <c r="C19" s="21">
        <v>474</v>
      </c>
      <c r="D19" s="21">
        <v>25</v>
      </c>
      <c r="E19" s="21">
        <v>328</v>
      </c>
      <c r="F19" s="21">
        <v>122</v>
      </c>
      <c r="G19" s="21">
        <v>1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23</v>
      </c>
      <c r="N19" s="21">
        <v>0</v>
      </c>
      <c r="O19" s="21">
        <v>22</v>
      </c>
      <c r="P19" s="21">
        <v>1</v>
      </c>
      <c r="Q19" s="21">
        <v>0</v>
      </c>
      <c r="R19" s="21">
        <v>15</v>
      </c>
      <c r="S19" s="21">
        <v>0</v>
      </c>
      <c r="T19" s="21">
        <v>15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512</v>
      </c>
      <c r="AC19" s="21">
        <v>25</v>
      </c>
      <c r="AD19" s="21">
        <v>365</v>
      </c>
      <c r="AE19" s="21">
        <v>123</v>
      </c>
      <c r="AF19" s="21">
        <v>1</v>
      </c>
    </row>
    <row r="20" spans="2:32" ht="20.100000000000001" customHeight="1" thickBot="1" x14ac:dyDescent="0.25">
      <c r="B20" s="4" t="s">
        <v>27</v>
      </c>
      <c r="C20" s="21">
        <v>71</v>
      </c>
      <c r="D20" s="21">
        <v>0</v>
      </c>
      <c r="E20" s="21">
        <v>55</v>
      </c>
      <c r="F20" s="21">
        <v>16</v>
      </c>
      <c r="G20" s="21">
        <v>0</v>
      </c>
      <c r="H20" s="21">
        <v>1</v>
      </c>
      <c r="I20" s="21">
        <v>0</v>
      </c>
      <c r="J20" s="21">
        <v>1</v>
      </c>
      <c r="K20" s="21">
        <v>0</v>
      </c>
      <c r="L20" s="21">
        <v>0</v>
      </c>
      <c r="M20" s="21">
        <v>5</v>
      </c>
      <c r="N20" s="21">
        <v>0</v>
      </c>
      <c r="O20" s="21">
        <v>5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77</v>
      </c>
      <c r="AC20" s="21">
        <v>0</v>
      </c>
      <c r="AD20" s="21">
        <v>61</v>
      </c>
      <c r="AE20" s="21">
        <v>16</v>
      </c>
      <c r="AF20" s="21">
        <v>0</v>
      </c>
    </row>
    <row r="21" spans="2:32" ht="20.100000000000001" customHeight="1" thickBot="1" x14ac:dyDescent="0.25">
      <c r="B21" s="4" t="s">
        <v>28</v>
      </c>
      <c r="C21" s="21">
        <v>371</v>
      </c>
      <c r="D21" s="21">
        <v>0</v>
      </c>
      <c r="E21" s="21">
        <v>277</v>
      </c>
      <c r="F21" s="21">
        <v>94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7</v>
      </c>
      <c r="N21" s="21">
        <v>0</v>
      </c>
      <c r="O21" s="21">
        <v>7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378</v>
      </c>
      <c r="AC21" s="21">
        <v>0</v>
      </c>
      <c r="AD21" s="21">
        <v>284</v>
      </c>
      <c r="AE21" s="21">
        <v>94</v>
      </c>
      <c r="AF21" s="21">
        <v>0</v>
      </c>
    </row>
    <row r="22" spans="2:32" ht="20.100000000000001" customHeight="1" thickBot="1" x14ac:dyDescent="0.25">
      <c r="B22" s="4" t="s">
        <v>29</v>
      </c>
      <c r="C22" s="21">
        <v>423</v>
      </c>
      <c r="D22" s="21">
        <v>0</v>
      </c>
      <c r="E22" s="21">
        <v>319</v>
      </c>
      <c r="F22" s="21">
        <v>104</v>
      </c>
      <c r="G22" s="21">
        <v>0</v>
      </c>
      <c r="H22" s="21">
        <v>1</v>
      </c>
      <c r="I22" s="21">
        <v>0</v>
      </c>
      <c r="J22" s="21">
        <v>1</v>
      </c>
      <c r="K22" s="21">
        <v>0</v>
      </c>
      <c r="L22" s="21">
        <v>0</v>
      </c>
      <c r="M22" s="21">
        <v>8</v>
      </c>
      <c r="N22" s="21">
        <v>0</v>
      </c>
      <c r="O22" s="21">
        <v>7</v>
      </c>
      <c r="P22" s="21">
        <v>1</v>
      </c>
      <c r="Q22" s="21">
        <v>0</v>
      </c>
      <c r="R22" s="21">
        <v>3</v>
      </c>
      <c r="S22" s="21">
        <v>0</v>
      </c>
      <c r="T22" s="21">
        <v>3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435</v>
      </c>
      <c r="AC22" s="21">
        <v>0</v>
      </c>
      <c r="AD22" s="21">
        <v>330</v>
      </c>
      <c r="AE22" s="21">
        <v>105</v>
      </c>
      <c r="AF22" s="21">
        <v>0</v>
      </c>
    </row>
    <row r="23" spans="2:32" ht="20.100000000000001" customHeight="1" thickBot="1" x14ac:dyDescent="0.25">
      <c r="B23" s="4" t="s">
        <v>30</v>
      </c>
      <c r="C23" s="21">
        <v>1236</v>
      </c>
      <c r="D23" s="21">
        <v>7</v>
      </c>
      <c r="E23" s="21">
        <v>665</v>
      </c>
      <c r="F23" s="21">
        <v>564</v>
      </c>
      <c r="G23" s="21">
        <v>0</v>
      </c>
      <c r="H23" s="21">
        <v>4</v>
      </c>
      <c r="I23" s="21">
        <v>0</v>
      </c>
      <c r="J23" s="21">
        <v>4</v>
      </c>
      <c r="K23" s="21">
        <v>0</v>
      </c>
      <c r="L23" s="21">
        <v>0</v>
      </c>
      <c r="M23" s="21">
        <v>23</v>
      </c>
      <c r="N23" s="21">
        <v>0</v>
      </c>
      <c r="O23" s="21">
        <v>20</v>
      </c>
      <c r="P23" s="21">
        <v>3</v>
      </c>
      <c r="Q23" s="21">
        <v>0</v>
      </c>
      <c r="R23" s="21">
        <v>2</v>
      </c>
      <c r="S23" s="21">
        <v>0</v>
      </c>
      <c r="T23" s="21">
        <v>2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1265</v>
      </c>
      <c r="AC23" s="21">
        <v>7</v>
      </c>
      <c r="AD23" s="21">
        <v>691</v>
      </c>
      <c r="AE23" s="21">
        <v>567</v>
      </c>
      <c r="AF23" s="21">
        <v>0</v>
      </c>
    </row>
    <row r="24" spans="2:32" ht="20.100000000000001" customHeight="1" thickBot="1" x14ac:dyDescent="0.25">
      <c r="B24" s="4" t="s">
        <v>31</v>
      </c>
      <c r="C24" s="21">
        <v>1251</v>
      </c>
      <c r="D24" s="21">
        <v>5</v>
      </c>
      <c r="E24" s="21">
        <v>1111</v>
      </c>
      <c r="F24" s="21">
        <v>135</v>
      </c>
      <c r="G24" s="21">
        <v>0</v>
      </c>
      <c r="H24" s="21">
        <v>15</v>
      </c>
      <c r="I24" s="21">
        <v>0</v>
      </c>
      <c r="J24" s="21">
        <v>11</v>
      </c>
      <c r="K24" s="21">
        <v>4</v>
      </c>
      <c r="L24" s="21">
        <v>0</v>
      </c>
      <c r="M24" s="21">
        <v>77</v>
      </c>
      <c r="N24" s="21">
        <v>0</v>
      </c>
      <c r="O24" s="21">
        <v>71</v>
      </c>
      <c r="P24" s="21">
        <v>6</v>
      </c>
      <c r="Q24" s="21">
        <v>0</v>
      </c>
      <c r="R24" s="21">
        <v>26</v>
      </c>
      <c r="S24" s="21">
        <v>0</v>
      </c>
      <c r="T24" s="21">
        <v>26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1369</v>
      </c>
      <c r="AC24" s="21">
        <v>5</v>
      </c>
      <c r="AD24" s="21">
        <v>1219</v>
      </c>
      <c r="AE24" s="21">
        <v>145</v>
      </c>
      <c r="AF24" s="21">
        <v>0</v>
      </c>
    </row>
    <row r="25" spans="2:32" ht="20.100000000000001" customHeight="1" thickBot="1" x14ac:dyDescent="0.25">
      <c r="B25" s="4" t="s">
        <v>32</v>
      </c>
      <c r="C25" s="21">
        <v>218</v>
      </c>
      <c r="D25" s="21">
        <v>8</v>
      </c>
      <c r="E25" s="21">
        <v>163</v>
      </c>
      <c r="F25" s="21">
        <v>47</v>
      </c>
      <c r="G25" s="21">
        <v>0</v>
      </c>
      <c r="H25" s="21">
        <v>1</v>
      </c>
      <c r="I25" s="21">
        <v>0</v>
      </c>
      <c r="J25" s="21">
        <v>0</v>
      </c>
      <c r="K25" s="21">
        <v>1</v>
      </c>
      <c r="L25" s="21">
        <v>0</v>
      </c>
      <c r="M25" s="21">
        <v>8</v>
      </c>
      <c r="N25" s="21">
        <v>0</v>
      </c>
      <c r="O25" s="21">
        <v>8</v>
      </c>
      <c r="P25" s="21">
        <v>0</v>
      </c>
      <c r="Q25" s="21">
        <v>0</v>
      </c>
      <c r="R25" s="21">
        <v>13</v>
      </c>
      <c r="S25" s="21">
        <v>0</v>
      </c>
      <c r="T25" s="21">
        <v>9</v>
      </c>
      <c r="U25" s="21">
        <v>4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240</v>
      </c>
      <c r="AC25" s="21">
        <v>8</v>
      </c>
      <c r="AD25" s="21">
        <v>180</v>
      </c>
      <c r="AE25" s="21">
        <v>52</v>
      </c>
      <c r="AF25" s="21">
        <v>0</v>
      </c>
    </row>
    <row r="26" spans="2:32" ht="20.100000000000001" customHeight="1" thickBot="1" x14ac:dyDescent="0.25">
      <c r="B26" s="4" t="s">
        <v>33</v>
      </c>
      <c r="C26" s="21">
        <v>516</v>
      </c>
      <c r="D26" s="21">
        <v>0</v>
      </c>
      <c r="E26" s="21">
        <v>347</v>
      </c>
      <c r="F26" s="21">
        <v>169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39</v>
      </c>
      <c r="N26" s="21">
        <v>0</v>
      </c>
      <c r="O26" s="21">
        <v>38</v>
      </c>
      <c r="P26" s="21">
        <v>1</v>
      </c>
      <c r="Q26" s="21">
        <v>0</v>
      </c>
      <c r="R26" s="21">
        <v>2</v>
      </c>
      <c r="S26" s="21">
        <v>0</v>
      </c>
      <c r="T26" s="21">
        <v>2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557</v>
      </c>
      <c r="AC26" s="21">
        <v>0</v>
      </c>
      <c r="AD26" s="21">
        <v>387</v>
      </c>
      <c r="AE26" s="21">
        <v>170</v>
      </c>
      <c r="AF26" s="21">
        <v>0</v>
      </c>
    </row>
    <row r="27" spans="2:32" ht="20.100000000000001" customHeight="1" thickBot="1" x14ac:dyDescent="0.25">
      <c r="B27" s="4" t="s">
        <v>34</v>
      </c>
      <c r="C27" s="21">
        <v>1384</v>
      </c>
      <c r="D27" s="21">
        <v>8</v>
      </c>
      <c r="E27" s="21">
        <v>782</v>
      </c>
      <c r="F27" s="21">
        <v>594</v>
      </c>
      <c r="G27" s="21">
        <v>0</v>
      </c>
      <c r="H27" s="21">
        <v>5</v>
      </c>
      <c r="I27" s="21">
        <v>0</v>
      </c>
      <c r="J27" s="21">
        <v>3</v>
      </c>
      <c r="K27" s="21">
        <v>2</v>
      </c>
      <c r="L27" s="21">
        <v>0</v>
      </c>
      <c r="M27" s="21">
        <v>67</v>
      </c>
      <c r="N27" s="21">
        <v>0</v>
      </c>
      <c r="O27" s="21">
        <v>61</v>
      </c>
      <c r="P27" s="21">
        <v>6</v>
      </c>
      <c r="Q27" s="21">
        <v>0</v>
      </c>
      <c r="R27" s="21">
        <v>7</v>
      </c>
      <c r="S27" s="21">
        <v>0</v>
      </c>
      <c r="T27" s="21">
        <v>7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1463</v>
      </c>
      <c r="AC27" s="21">
        <v>8</v>
      </c>
      <c r="AD27" s="21">
        <v>853</v>
      </c>
      <c r="AE27" s="21">
        <v>602</v>
      </c>
      <c r="AF27" s="21">
        <v>0</v>
      </c>
    </row>
    <row r="28" spans="2:32" ht="20.100000000000001" customHeight="1" thickBot="1" x14ac:dyDescent="0.25">
      <c r="B28" s="4" t="s">
        <v>35</v>
      </c>
      <c r="C28" s="21">
        <v>383</v>
      </c>
      <c r="D28" s="21">
        <v>0</v>
      </c>
      <c r="E28" s="21">
        <v>265</v>
      </c>
      <c r="F28" s="21">
        <v>118</v>
      </c>
      <c r="G28" s="21">
        <v>0</v>
      </c>
      <c r="H28" s="21">
        <v>4</v>
      </c>
      <c r="I28" s="21">
        <v>0</v>
      </c>
      <c r="J28" s="21">
        <v>4</v>
      </c>
      <c r="K28" s="21">
        <v>0</v>
      </c>
      <c r="L28" s="21">
        <v>0</v>
      </c>
      <c r="M28" s="21">
        <v>16</v>
      </c>
      <c r="N28" s="21">
        <v>0</v>
      </c>
      <c r="O28" s="21">
        <v>16</v>
      </c>
      <c r="P28" s="21">
        <v>0</v>
      </c>
      <c r="Q28" s="21">
        <v>0</v>
      </c>
      <c r="R28" s="21">
        <v>1</v>
      </c>
      <c r="S28" s="21">
        <v>0</v>
      </c>
      <c r="T28" s="21">
        <v>1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404</v>
      </c>
      <c r="AC28" s="21">
        <v>0</v>
      </c>
      <c r="AD28" s="21">
        <v>286</v>
      </c>
      <c r="AE28" s="21">
        <v>118</v>
      </c>
      <c r="AF28" s="21">
        <v>0</v>
      </c>
    </row>
    <row r="29" spans="2:32" ht="20.100000000000001" customHeight="1" thickBot="1" x14ac:dyDescent="0.25">
      <c r="B29" s="4" t="s">
        <v>36</v>
      </c>
      <c r="C29" s="21">
        <v>91</v>
      </c>
      <c r="D29" s="21">
        <v>0</v>
      </c>
      <c r="E29" s="21">
        <v>70</v>
      </c>
      <c r="F29" s="21">
        <v>21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91</v>
      </c>
      <c r="AC29" s="21">
        <v>0</v>
      </c>
      <c r="AD29" s="21">
        <v>70</v>
      </c>
      <c r="AE29" s="21">
        <v>21</v>
      </c>
      <c r="AF29" s="21">
        <v>0</v>
      </c>
    </row>
    <row r="30" spans="2:32" ht="20.100000000000001" customHeight="1" thickBot="1" x14ac:dyDescent="0.25">
      <c r="B30" s="5" t="s">
        <v>37</v>
      </c>
      <c r="C30" s="21">
        <v>176</v>
      </c>
      <c r="D30" s="21">
        <v>0</v>
      </c>
      <c r="E30" s="21">
        <v>112</v>
      </c>
      <c r="F30" s="21">
        <v>64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2</v>
      </c>
      <c r="N30" s="21">
        <v>0</v>
      </c>
      <c r="O30" s="21">
        <v>2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178</v>
      </c>
      <c r="AC30" s="21">
        <v>0</v>
      </c>
      <c r="AD30" s="21">
        <v>114</v>
      </c>
      <c r="AE30" s="21">
        <v>64</v>
      </c>
      <c r="AF30" s="21">
        <v>0</v>
      </c>
    </row>
    <row r="31" spans="2:32" ht="20.100000000000001" customHeight="1" thickBot="1" x14ac:dyDescent="0.25">
      <c r="B31" s="6" t="s">
        <v>38</v>
      </c>
      <c r="C31" s="22">
        <v>78</v>
      </c>
      <c r="D31" s="22">
        <v>0</v>
      </c>
      <c r="E31" s="22">
        <v>71</v>
      </c>
      <c r="F31" s="22">
        <v>7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78</v>
      </c>
      <c r="AC31" s="22">
        <v>0</v>
      </c>
      <c r="AD31" s="22">
        <v>71</v>
      </c>
      <c r="AE31" s="22">
        <v>7</v>
      </c>
      <c r="AF31" s="22">
        <v>0</v>
      </c>
    </row>
    <row r="32" spans="2:32" ht="20.100000000000001" customHeight="1" thickBot="1" x14ac:dyDescent="0.25">
      <c r="B32" s="7" t="s">
        <v>39</v>
      </c>
      <c r="C32" s="9">
        <v>9321</v>
      </c>
      <c r="D32" s="9">
        <v>79</v>
      </c>
      <c r="E32" s="9">
        <v>6606</v>
      </c>
      <c r="F32" s="9">
        <v>2638</v>
      </c>
      <c r="G32" s="9">
        <v>1</v>
      </c>
      <c r="H32" s="9">
        <v>35</v>
      </c>
      <c r="I32" s="9">
        <v>0</v>
      </c>
      <c r="J32" s="9">
        <v>28</v>
      </c>
      <c r="K32" s="9">
        <v>7</v>
      </c>
      <c r="L32" s="9">
        <v>0</v>
      </c>
      <c r="M32" s="9">
        <v>433</v>
      </c>
      <c r="N32" s="9">
        <v>0</v>
      </c>
      <c r="O32" s="9">
        <v>408</v>
      </c>
      <c r="P32" s="9">
        <v>25</v>
      </c>
      <c r="Q32" s="9">
        <v>0</v>
      </c>
      <c r="R32" s="9">
        <v>120</v>
      </c>
      <c r="S32" s="9">
        <v>0</v>
      </c>
      <c r="T32" s="9">
        <v>117</v>
      </c>
      <c r="U32" s="9">
        <v>4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9909</v>
      </c>
      <c r="AC32" s="9">
        <v>79</v>
      </c>
      <c r="AD32" s="9">
        <v>7159</v>
      </c>
      <c r="AE32" s="9">
        <v>2674</v>
      </c>
      <c r="AF32" s="9">
        <v>1</v>
      </c>
    </row>
    <row r="35" spans="2:2" x14ac:dyDescent="0.2">
      <c r="B35" s="71" t="s">
        <v>250</v>
      </c>
    </row>
  </sheetData>
  <mergeCells count="24"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  <mergeCell ref="AA13:AA14"/>
    <mergeCell ref="AB13:AB14"/>
    <mergeCell ref="AC13:AE13"/>
    <mergeCell ref="R13:R14"/>
    <mergeCell ref="S13:U13"/>
    <mergeCell ref="V13:V14"/>
    <mergeCell ref="W13:W14"/>
    <mergeCell ref="X13:Z13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30"/>
      <c r="C12" s="88" t="s">
        <v>78</v>
      </c>
      <c r="D12" s="88"/>
      <c r="E12" s="88"/>
      <c r="F12" s="88"/>
      <c r="G12" s="88"/>
      <c r="H12" s="88" t="s">
        <v>143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spans="2:22" ht="25.5" customHeight="1" x14ac:dyDescent="0.2">
      <c r="B13" s="30"/>
      <c r="C13" s="88"/>
      <c r="D13" s="88"/>
      <c r="E13" s="88"/>
      <c r="F13" s="88"/>
      <c r="G13" s="88"/>
      <c r="H13" s="88" t="s">
        <v>145</v>
      </c>
      <c r="I13" s="88"/>
      <c r="J13" s="88"/>
      <c r="K13" s="88"/>
      <c r="L13" s="90"/>
      <c r="M13" s="88" t="s">
        <v>146</v>
      </c>
      <c r="N13" s="88"/>
      <c r="O13" s="88"/>
      <c r="P13" s="88"/>
      <c r="Q13" s="90"/>
      <c r="R13" s="88" t="s">
        <v>147</v>
      </c>
      <c r="S13" s="88"/>
      <c r="T13" s="88"/>
      <c r="U13" s="88"/>
      <c r="V13" s="90"/>
    </row>
    <row r="14" spans="2:22" ht="45" customHeight="1" x14ac:dyDescent="0.2">
      <c r="B14" s="30"/>
      <c r="C14" s="67" t="s">
        <v>138</v>
      </c>
      <c r="D14" s="67" t="s">
        <v>139</v>
      </c>
      <c r="E14" s="67" t="s">
        <v>148</v>
      </c>
      <c r="F14" s="67" t="s">
        <v>149</v>
      </c>
      <c r="G14" s="67" t="s">
        <v>142</v>
      </c>
      <c r="H14" s="67" t="s">
        <v>138</v>
      </c>
      <c r="I14" s="67" t="s">
        <v>139</v>
      </c>
      <c r="J14" s="67" t="s">
        <v>148</v>
      </c>
      <c r="K14" s="67" t="s">
        <v>149</v>
      </c>
      <c r="L14" s="67" t="s">
        <v>142</v>
      </c>
      <c r="M14" s="67" t="s">
        <v>138</v>
      </c>
      <c r="N14" s="67" t="s">
        <v>139</v>
      </c>
      <c r="O14" s="67" t="s">
        <v>148</v>
      </c>
      <c r="P14" s="67" t="s">
        <v>149</v>
      </c>
      <c r="Q14" s="67" t="s">
        <v>142</v>
      </c>
      <c r="R14" s="67" t="s">
        <v>138</v>
      </c>
      <c r="S14" s="67" t="s">
        <v>139</v>
      </c>
      <c r="T14" s="67" t="s">
        <v>148</v>
      </c>
      <c r="U14" s="67" t="s">
        <v>149</v>
      </c>
      <c r="V14" s="67" t="s">
        <v>142</v>
      </c>
    </row>
    <row r="15" spans="2:22" ht="20.100000000000001" customHeight="1" thickBot="1" x14ac:dyDescent="0.25">
      <c r="B15" s="3" t="s">
        <v>22</v>
      </c>
      <c r="C15" s="39">
        <f>IF('Órdenes según Instancia'!C15=0,"-",IF('Órdenes según Instancia'!AB15=0,"-",('Órdenes según Instancia'!C15/'Órdenes según Instancia'!AB15)))</f>
        <v>0.91904539073467473</v>
      </c>
      <c r="D15" s="39">
        <f>IF('Órdenes según Instancia'!H15=0,"-",IF('Órdenes según Instancia'!AB15=0,"-",('Órdenes según Instancia'!H15/'Órdenes según Instancia'!AB15)))</f>
        <v>4.6794571829667761E-4</v>
      </c>
      <c r="E15" s="39">
        <f>IF('Órdenes según Instancia'!M15=0,"-",IF('Órdenes según Instancia'!AB15=0,"-",('Órdenes según Instancia'!M15/'Órdenes según Instancia'!AB15)))</f>
        <v>5.8493214787084698E-2</v>
      </c>
      <c r="F15" s="39">
        <f>IF('Órdenes según Instancia'!R15=0,"-",IF('Órdenes según Instancia'!AB15=0,"-",('Órdenes según Instancia'!R15/'Órdenes según Instancia'!AB15)))</f>
        <v>2.1993448759943846E-2</v>
      </c>
      <c r="G15" s="39" t="str">
        <f>IF('Órdenes según Instancia'!W15=0,"-",IF('Órdenes según Instancia'!AB15=0,"-",('Órdenes según Instancia'!W15/'Órdenes según Instancia'!AB15)))</f>
        <v>-</v>
      </c>
      <c r="H15" s="39">
        <f>IF('Órdenes según Instancia'!D15=0,"-",IF('Órdenes según Instancia'!AC15=0,"-",('Órdenes según Instancia'!D15/'Órdenes según Instancia'!AC15)))</f>
        <v>1</v>
      </c>
      <c r="I15" s="39" t="str">
        <f>IF('Órdenes según Instancia'!I15=0,"-",IF('Órdenes según Instancia'!AC15=0,"-",('Órdenes según Instancia'!I15/'Órdenes según Instancia'!AC15)))</f>
        <v>-</v>
      </c>
      <c r="J15" s="39" t="str">
        <f>IF('Órdenes según Instancia'!N15=0,"-",IF('Órdenes según Instancia'!AC15=0,"-",('Órdenes según Instancia'!N15/'Órdenes según Instancia'!AC15)))</f>
        <v>-</v>
      </c>
      <c r="K15" s="39" t="str">
        <f>IF('Órdenes según Instancia'!S15=0,"-",IF('Órdenes según Instancia'!AC15=0,"-",('Órdenes según Instancia'!S15/'Órdenes según Instancia'!AC15)))</f>
        <v>-</v>
      </c>
      <c r="L15" s="39" t="str">
        <f>IF('Órdenes según Instancia'!X15=0,"-",IF('Órdenes según Instancia'!AC15=0,"-",('Órdenes según Instancia'!X15/'Órdenes según Instancia'!AC15)))</f>
        <v>-</v>
      </c>
      <c r="M15" s="39">
        <f>IF('Órdenes según Instancia'!E15=0,"-",IF('Órdenes según Instancia'!AD15=0,"-",('Órdenes según Instancia'!E15/'Órdenes según Instancia'!AD15)))</f>
        <v>0.89776164549304294</v>
      </c>
      <c r="N15" s="39">
        <f>IF('Órdenes según Instancia'!J15=0,"-",IF('Órdenes según Instancia'!AD15=0,"-",('Órdenes según Instancia'!J15/'Órdenes según Instancia'!AD15)))</f>
        <v>6.0496067755595891E-4</v>
      </c>
      <c r="O15" s="39">
        <f>IF('Órdenes según Instancia'!O15=0,"-",IF('Órdenes según Instancia'!AD15=0,"-",('Órdenes según Instancia'!O15/'Órdenes según Instancia'!AD15)))</f>
        <v>7.3200241984271025E-2</v>
      </c>
      <c r="P15" s="39">
        <f>IF('Órdenes según Instancia'!T15=0,"-",IF('Órdenes según Instancia'!AD15=0,"-",('Órdenes según Instancia'!T15/'Órdenes según Instancia'!AD15)))</f>
        <v>2.8433151845130067E-2</v>
      </c>
      <c r="Q15" s="39" t="str">
        <f>IF('Órdenes según Instancia'!Y15=0,"-",IF('Órdenes según Instancia'!AD15=0,"-",('Órdenes según Instancia'!Y15/'Órdenes según Instancia'!AD15)))</f>
        <v>-</v>
      </c>
      <c r="R15" s="39">
        <f>IF('Órdenes según Instancia'!F15=0,"-",IF('Órdenes según Instancia'!AE15=0,"-",('Órdenes según Instancia'!F15/'Órdenes según Instancia'!AE15)))</f>
        <v>0.99130434782608701</v>
      </c>
      <c r="S15" s="39" t="str">
        <f>IF('Órdenes según Instancia'!K15=0,"-",IF('Órdenes según Instancia'!AE15=0,"-",('Órdenes según Instancia'!K15/'Órdenes según Instancia'!AE15)))</f>
        <v>-</v>
      </c>
      <c r="T15" s="39">
        <f>IF('Órdenes según Instancia'!P15=0,"-",IF('Órdenes según Instancia'!AE15=0,"-",('Órdenes según Instancia'!P15/'Órdenes según Instancia'!AE15)))</f>
        <v>8.6956521739130436E-3</v>
      </c>
      <c r="U15" s="39" t="str">
        <f>IF('Órdenes según Instancia'!U15=0,"-",IF('Órdenes según Instancia'!AE15=0,"-",('Órdenes según Instancia'!U15/('Órdenes según Instancia'!AE15))))</f>
        <v>-</v>
      </c>
      <c r="V15" s="39" t="str">
        <f>IF('Órdenes según Instancia'!Z15=0,"-",IF('Órdenes según Instancia'!AE15=0,"-",('Órdenes según Instancia'!Z15/'Órdenes según Instancia'!AE15)))</f>
        <v>-</v>
      </c>
    </row>
    <row r="16" spans="2:22" ht="20.100000000000001" customHeight="1" thickBot="1" x14ac:dyDescent="0.25">
      <c r="B16" s="4" t="s">
        <v>23</v>
      </c>
      <c r="C16" s="37">
        <f>IF('Órdenes según Instancia'!C16=0,"-",IF('Órdenes según Instancia'!AB16=0,"-",('Órdenes según Instancia'!C16/'Órdenes según Instancia'!AB16)))</f>
        <v>0.94736842105263153</v>
      </c>
      <c r="D16" s="37" t="str">
        <f>IF('Órdenes según Instancia'!H16=0,"-",IF('Órdenes según Instancia'!AB16=0,"-",('Órdenes según Instancia'!H16/'Órdenes según Instancia'!AB16)))</f>
        <v>-</v>
      </c>
      <c r="E16" s="37">
        <f>IF('Órdenes según Instancia'!M16=0,"-",IF('Órdenes según Instancia'!AB16=0,"-",('Órdenes según Instancia'!M16/'Órdenes según Instancia'!AB16)))</f>
        <v>4.3062200956937802E-2</v>
      </c>
      <c r="F16" s="37">
        <f>IF('Órdenes según Instancia'!R16=0,"-",IF('Órdenes según Instancia'!AB16=0,"-",('Órdenes según Instancia'!R16/'Órdenes según Instancia'!AB16)))</f>
        <v>9.5693779904306216E-3</v>
      </c>
      <c r="G16" s="37" t="str">
        <f>IF('Órdenes según Instancia'!W16=0,"-",IF('Órdenes según Instancia'!AB16=0,"-",('Órdenes según Instancia'!W16/'Órdenes según Instancia'!AB16)))</f>
        <v>-</v>
      </c>
      <c r="H16" s="37" t="str">
        <f>IF('Órdenes según Instancia'!D16=0,"-",IF('Órdenes según Instancia'!AC16=0,"-",('Órdenes según Instancia'!D16/'Órdenes según Instancia'!AC16)))</f>
        <v>-</v>
      </c>
      <c r="I16" s="37" t="str">
        <f>IF('Órdenes según Instancia'!I16=0,"-",IF('Órdenes según Instancia'!AC16=0,"-",('Órdenes según Instancia'!I16/'Órdenes según Instancia'!AC16)))</f>
        <v>-</v>
      </c>
      <c r="J16" s="37" t="str">
        <f>IF('Órdenes según Instancia'!N16=0,"-",IF('Órdenes según Instancia'!AC16=0,"-",('Órdenes según Instancia'!N16/'Órdenes según Instancia'!AC16)))</f>
        <v>-</v>
      </c>
      <c r="K16" s="37" t="str">
        <f>IF('Órdenes según Instancia'!S16=0,"-",IF('Órdenes según Instancia'!AC16=0,"-",('Órdenes según Instancia'!S16/'Órdenes según Instancia'!AC16)))</f>
        <v>-</v>
      </c>
      <c r="L16" s="37" t="str">
        <f>IF('Órdenes según Instancia'!X16=0,"-",IF('Órdenes según Instancia'!AC16=0,"-",('Órdenes según Instancia'!X16/'Órdenes según Instancia'!AC16)))</f>
        <v>-</v>
      </c>
      <c r="M16" s="37">
        <f>IF('Órdenes según Instancia'!E16=0,"-",IF('Órdenes según Instancia'!AD16=0,"-",('Órdenes según Instancia'!E16/'Órdenes según Instancia'!AD16)))</f>
        <v>0.94054054054054059</v>
      </c>
      <c r="N16" s="37" t="str">
        <f>IF('Órdenes según Instancia'!J16=0,"-",IF('Órdenes según Instancia'!AD16=0,"-",('Órdenes según Instancia'!J16/'Órdenes según Instancia'!AD16)))</f>
        <v>-</v>
      </c>
      <c r="O16" s="37">
        <f>IF('Órdenes según Instancia'!O16=0,"-",IF('Órdenes según Instancia'!AD16=0,"-",('Órdenes según Instancia'!O16/'Órdenes según Instancia'!AD16)))</f>
        <v>4.8648648648648651E-2</v>
      </c>
      <c r="P16" s="37">
        <f>IF('Órdenes según Instancia'!T16=0,"-",IF('Órdenes según Instancia'!AD16=0,"-",('Órdenes según Instancia'!T16/'Órdenes según Instancia'!AD16)))</f>
        <v>1.0810810810810811E-2</v>
      </c>
      <c r="Q16" s="37" t="str">
        <f>IF('Órdenes según Instancia'!Y16=0,"-",IF('Órdenes según Instancia'!AD16=0,"-",('Órdenes según Instancia'!Y16/'Órdenes según Instancia'!AD16)))</f>
        <v>-</v>
      </c>
      <c r="R16" s="37">
        <f>IF('Órdenes según Instancia'!F16=0,"-",IF('Órdenes según Instancia'!AE16=0,"-",('Órdenes según Instancia'!F16/'Órdenes según Instancia'!AE16)))</f>
        <v>1</v>
      </c>
      <c r="S16" s="37" t="str">
        <f>IF('Órdenes según Instancia'!K16=0,"-",IF('Órdenes según Instancia'!AE16=0,"-",('Órdenes según Instancia'!K16/'Órdenes según Instancia'!AE16)))</f>
        <v>-</v>
      </c>
      <c r="T16" s="37" t="str">
        <f>IF('Órdenes según Instancia'!P16=0,"-",IF('Órdenes según Instancia'!AE16=0,"-",('Órdenes según Instancia'!P16/'Órdenes según Instancia'!AE16)))</f>
        <v>-</v>
      </c>
      <c r="U16" s="37" t="str">
        <f>IF('Órdenes según Instancia'!U16=0,"-",IF('Órdenes según Instancia'!AE16=0,"-",('Órdenes según Instancia'!U16/('Órdenes según Instancia'!AE16))))</f>
        <v>-</v>
      </c>
      <c r="V16" s="37" t="str">
        <f>IF('Órdenes según Instancia'!Z16=0,"-",IF('Órdenes según Instancia'!AE16=0,"-",('Órdenes según Instancia'!Z16/'Órdenes según Instancia'!AE16)))</f>
        <v>-</v>
      </c>
    </row>
    <row r="17" spans="2:22" ht="20.100000000000001" customHeight="1" thickBot="1" x14ac:dyDescent="0.25">
      <c r="B17" s="4" t="s">
        <v>24</v>
      </c>
      <c r="C17" s="37">
        <f>IF('Órdenes según Instancia'!C17=0,"-",IF('Órdenes según Instancia'!AB17=0,"-",('Órdenes según Instancia'!C17/'Órdenes según Instancia'!AB17)))</f>
        <v>0.97115384615384615</v>
      </c>
      <c r="D17" s="37">
        <f>IF('Órdenes según Instancia'!H17=0,"-",IF('Órdenes según Instancia'!AB17=0,"-",('Órdenes según Instancia'!H17/'Órdenes según Instancia'!AB17)))</f>
        <v>4.807692307692308E-3</v>
      </c>
      <c r="E17" s="37">
        <f>IF('Órdenes según Instancia'!M17=0,"-",IF('Órdenes según Instancia'!AB17=0,"-",('Órdenes según Instancia'!M17/'Órdenes según Instancia'!AB17)))</f>
        <v>1.4423076923076924E-2</v>
      </c>
      <c r="F17" s="37">
        <f>IF('Órdenes según Instancia'!R17=0,"-",IF('Órdenes según Instancia'!AB17=0,"-",('Órdenes según Instancia'!R17/'Órdenes según Instancia'!AB17)))</f>
        <v>9.6153846153846159E-3</v>
      </c>
      <c r="G17" s="37" t="str">
        <f>IF('Órdenes según Instancia'!W17=0,"-",IF('Órdenes según Instancia'!AB17=0,"-",('Órdenes según Instancia'!W17/'Órdenes según Instancia'!AB17)))</f>
        <v>-</v>
      </c>
      <c r="H17" s="37">
        <f>IF('Órdenes según Instancia'!D17=0,"-",IF('Órdenes según Instancia'!AC17=0,"-",('Órdenes según Instancia'!D17/'Órdenes según Instancia'!AC17)))</f>
        <v>1</v>
      </c>
      <c r="I17" s="37" t="str">
        <f>IF('Órdenes según Instancia'!I17=0,"-",IF('Órdenes según Instancia'!AC17=0,"-",('Órdenes según Instancia'!I17/'Órdenes según Instancia'!AC17)))</f>
        <v>-</v>
      </c>
      <c r="J17" s="37" t="str">
        <f>IF('Órdenes según Instancia'!N17=0,"-",IF('Órdenes según Instancia'!AC17=0,"-",('Órdenes según Instancia'!N17/'Órdenes según Instancia'!AC17)))</f>
        <v>-</v>
      </c>
      <c r="K17" s="37" t="str">
        <f>IF('Órdenes según Instancia'!S17=0,"-",IF('Órdenes según Instancia'!AC17=0,"-",('Órdenes según Instancia'!S17/'Órdenes según Instancia'!AC17)))</f>
        <v>-</v>
      </c>
      <c r="L17" s="37" t="str">
        <f>IF('Órdenes según Instancia'!X17=0,"-",IF('Órdenes según Instancia'!AC17=0,"-",('Órdenes según Instancia'!X17/'Órdenes según Instancia'!AC17)))</f>
        <v>-</v>
      </c>
      <c r="M17" s="37">
        <f>IF('Órdenes según Instancia'!E17=0,"-",IF('Órdenes según Instancia'!AD17=0,"-",('Órdenes según Instancia'!E17/'Órdenes según Instancia'!AD17)))</f>
        <v>0.95270270270270274</v>
      </c>
      <c r="N17" s="37">
        <f>IF('Órdenes según Instancia'!J17=0,"-",IF('Órdenes según Instancia'!AD17=0,"-",('Órdenes según Instancia'!J17/'Órdenes según Instancia'!AD17)))</f>
        <v>6.7567567567567571E-3</v>
      </c>
      <c r="O17" s="37">
        <f>IF('Órdenes según Instancia'!O17=0,"-",IF('Órdenes según Instancia'!AD17=0,"-",('Órdenes según Instancia'!O17/'Órdenes según Instancia'!AD17)))</f>
        <v>2.0270270270270271E-2</v>
      </c>
      <c r="P17" s="37">
        <f>IF('Órdenes según Instancia'!T17=0,"-",IF('Órdenes según Instancia'!AD17=0,"-",('Órdenes según Instancia'!T17/'Órdenes según Instancia'!AD17)))</f>
        <v>2.0270270270270271E-2</v>
      </c>
      <c r="Q17" s="37" t="str">
        <f>IF('Órdenes según Instancia'!Y17=0,"-",IF('Órdenes según Instancia'!AD17=0,"-",('Órdenes según Instancia'!Y17/'Órdenes según Instancia'!AD17)))</f>
        <v>-</v>
      </c>
      <c r="R17" s="37">
        <f>IF('Órdenes según Instancia'!F17=0,"-",IF('Órdenes según Instancia'!AE17=0,"-",('Órdenes según Instancia'!F17/'Órdenes según Instancia'!AE17)))</f>
        <v>1</v>
      </c>
      <c r="S17" s="37" t="str">
        <f>IF('Órdenes según Instancia'!K17=0,"-",IF('Órdenes según Instancia'!AE17=0,"-",('Órdenes según Instancia'!K17/'Órdenes según Instancia'!AE17)))</f>
        <v>-</v>
      </c>
      <c r="T17" s="37" t="str">
        <f>IF('Órdenes según Instancia'!P17=0,"-",IF('Órdenes según Instancia'!AE17=0,"-",('Órdenes según Instancia'!P17/'Órdenes según Instancia'!AE17)))</f>
        <v>-</v>
      </c>
      <c r="U17" s="37" t="str">
        <f>IF('Órdenes según Instancia'!U17=0,"-",IF('Órdenes según Instancia'!AE17=0,"-",('Órdenes según Instancia'!U17/('Órdenes según Instancia'!AE17))))</f>
        <v>-</v>
      </c>
      <c r="V17" s="37" t="str">
        <f>IF('Órdenes según Instancia'!Z17=0,"-",IF('Órdenes según Instancia'!AE17=0,"-",('Órdenes según Instancia'!Z17/'Órdenes según Instancia'!AE17)))</f>
        <v>-</v>
      </c>
    </row>
    <row r="18" spans="2:22" ht="20.100000000000001" customHeight="1" thickBot="1" x14ac:dyDescent="0.25">
      <c r="B18" s="4" t="s">
        <v>25</v>
      </c>
      <c r="C18" s="37">
        <f>IF('Órdenes según Instancia'!C18=0,"-",IF('Órdenes según Instancia'!AB18=0,"-",('Órdenes según Instancia'!C18/'Órdenes según Instancia'!AB18)))</f>
        <v>0.92532467532467533</v>
      </c>
      <c r="D18" s="37">
        <f>IF('Órdenes según Instancia'!H18=0,"-",IF('Órdenes según Instancia'!AB18=0,"-",('Órdenes según Instancia'!H18/'Órdenes según Instancia'!AB18)))</f>
        <v>6.4935064935064939E-3</v>
      </c>
      <c r="E18" s="37">
        <f>IF('Órdenes según Instancia'!M18=0,"-",IF('Órdenes según Instancia'!AB18=0,"-",('Órdenes según Instancia'!M18/'Órdenes según Instancia'!AB18)))</f>
        <v>6.8181818181818177E-2</v>
      </c>
      <c r="F18" s="37" t="str">
        <f>IF('Órdenes según Instancia'!R18=0,"-",IF('Órdenes según Instancia'!AB18=0,"-",('Órdenes según Instancia'!R18/'Órdenes según Instancia'!AB18)))</f>
        <v>-</v>
      </c>
      <c r="G18" s="37" t="str">
        <f>IF('Órdenes según Instancia'!W18=0,"-",IF('Órdenes según Instancia'!AB18=0,"-",('Órdenes según Instancia'!W18/'Órdenes según Instancia'!AB18)))</f>
        <v>-</v>
      </c>
      <c r="H18" s="37" t="str">
        <f>IF('Órdenes según Instancia'!D18=0,"-",IF('Órdenes según Instancia'!AC18=0,"-",('Órdenes según Instancia'!D18/'Órdenes según Instancia'!AC18)))</f>
        <v>-</v>
      </c>
      <c r="I18" s="37" t="str">
        <f>IF('Órdenes según Instancia'!I18=0,"-",IF('Órdenes según Instancia'!AC18=0,"-",('Órdenes según Instancia'!I18/'Órdenes según Instancia'!AC18)))</f>
        <v>-</v>
      </c>
      <c r="J18" s="37" t="str">
        <f>IF('Órdenes según Instancia'!N18=0,"-",IF('Órdenes según Instancia'!AC18=0,"-",('Órdenes según Instancia'!N18/'Órdenes según Instancia'!AC18)))</f>
        <v>-</v>
      </c>
      <c r="K18" s="37" t="str">
        <f>IF('Órdenes según Instancia'!S18=0,"-",IF('Órdenes según Instancia'!AC18=0,"-",('Órdenes según Instancia'!S18/'Órdenes según Instancia'!AC18)))</f>
        <v>-</v>
      </c>
      <c r="L18" s="37" t="str">
        <f>IF('Órdenes según Instancia'!X18=0,"-",IF('Órdenes según Instancia'!AC18=0,"-",('Órdenes según Instancia'!X18/'Órdenes según Instancia'!AC18)))</f>
        <v>-</v>
      </c>
      <c r="M18" s="37">
        <f>IF('Órdenes según Instancia'!E18=0,"-",IF('Órdenes según Instancia'!AD18=0,"-",('Órdenes según Instancia'!E18/'Órdenes según Instancia'!AD18)))</f>
        <v>0.92366412213740456</v>
      </c>
      <c r="N18" s="37">
        <f>IF('Órdenes según Instancia'!J18=0,"-",IF('Órdenes según Instancia'!AD18=0,"-",('Órdenes según Instancia'!J18/'Órdenes según Instancia'!AD18)))</f>
        <v>7.6335877862595417E-3</v>
      </c>
      <c r="O18" s="37">
        <f>IF('Órdenes según Instancia'!O18=0,"-",IF('Órdenes según Instancia'!AD18=0,"-",('Órdenes según Instancia'!O18/'Órdenes según Instancia'!AD18)))</f>
        <v>6.8702290076335881E-2</v>
      </c>
      <c r="P18" s="37" t="str">
        <f>IF('Órdenes según Instancia'!T18=0,"-",IF('Órdenes según Instancia'!AD18=0,"-",('Órdenes según Instancia'!T18/'Órdenes según Instancia'!AD18)))</f>
        <v>-</v>
      </c>
      <c r="Q18" s="37" t="str">
        <f>IF('Órdenes según Instancia'!Y18=0,"-",IF('Órdenes según Instancia'!AD18=0,"-",('Órdenes según Instancia'!Y18/'Órdenes según Instancia'!AD18)))</f>
        <v>-</v>
      </c>
      <c r="R18" s="37">
        <f>IF('Órdenes según Instancia'!F18=0,"-",IF('Órdenes según Instancia'!AE18=0,"-",('Órdenes según Instancia'!F18/'Órdenes según Instancia'!AE18)))</f>
        <v>0.93617021276595747</v>
      </c>
      <c r="S18" s="37" t="str">
        <f>IF('Órdenes según Instancia'!K18=0,"-",IF('Órdenes según Instancia'!AE18=0,"-",('Órdenes según Instancia'!K18/'Órdenes según Instancia'!AE18)))</f>
        <v>-</v>
      </c>
      <c r="T18" s="37">
        <f>IF('Órdenes según Instancia'!P18=0,"-",IF('Órdenes según Instancia'!AE18=0,"-",('Órdenes según Instancia'!P18/'Órdenes según Instancia'!AE18)))</f>
        <v>6.3829787234042548E-2</v>
      </c>
      <c r="U18" s="37" t="str">
        <f>IF('Órdenes según Instancia'!U18=0,"-",IF('Órdenes según Instancia'!AE18=0,"-",('Órdenes según Instancia'!U18/('Órdenes según Instancia'!AE18))))</f>
        <v>-</v>
      </c>
      <c r="V18" s="37" t="str">
        <f>IF('Órdenes según Instancia'!Z18=0,"-",IF('Órdenes según Instancia'!AE18=0,"-",('Órdenes según Instancia'!Z18/'Órdenes según Instancia'!AE18)))</f>
        <v>-</v>
      </c>
    </row>
    <row r="19" spans="2:22" ht="20.100000000000001" customHeight="1" thickBot="1" x14ac:dyDescent="0.25">
      <c r="B19" s="4" t="s">
        <v>26</v>
      </c>
      <c r="C19" s="37">
        <f>IF('Órdenes según Instancia'!C19=0,"-",IF('Órdenes según Instancia'!AB19=0,"-",('Órdenes según Instancia'!C19/'Órdenes según Instancia'!AB19)))</f>
        <v>0.92578125</v>
      </c>
      <c r="D19" s="37" t="str">
        <f>IF('Órdenes según Instancia'!H19=0,"-",IF('Órdenes según Instancia'!AB19=0,"-",('Órdenes según Instancia'!H19/'Órdenes según Instancia'!AB19)))</f>
        <v>-</v>
      </c>
      <c r="E19" s="37">
        <f>IF('Órdenes según Instancia'!M19=0,"-",IF('Órdenes según Instancia'!AB19=0,"-",('Órdenes según Instancia'!M19/'Órdenes según Instancia'!AB19)))</f>
        <v>4.4921875E-2</v>
      </c>
      <c r="F19" s="37">
        <f>IF('Órdenes según Instancia'!R19=0,"-",IF('Órdenes según Instancia'!AB19=0,"-",('Órdenes según Instancia'!R19/'Órdenes según Instancia'!AB19)))</f>
        <v>2.9296875E-2</v>
      </c>
      <c r="G19" s="37" t="str">
        <f>IF('Órdenes según Instancia'!W19=0,"-",IF('Órdenes según Instancia'!AB19=0,"-",('Órdenes según Instancia'!W19/'Órdenes según Instancia'!AB19)))</f>
        <v>-</v>
      </c>
      <c r="H19" s="37">
        <f>IF('Órdenes según Instancia'!D19=0,"-",IF('Órdenes según Instancia'!AC19=0,"-",('Órdenes según Instancia'!D19/'Órdenes según Instancia'!AC19)))</f>
        <v>1</v>
      </c>
      <c r="I19" s="37" t="str">
        <f>IF('Órdenes según Instancia'!I19=0,"-",IF('Órdenes según Instancia'!AC19=0,"-",('Órdenes según Instancia'!I19/'Órdenes según Instancia'!AC19)))</f>
        <v>-</v>
      </c>
      <c r="J19" s="37" t="str">
        <f>IF('Órdenes según Instancia'!N19=0,"-",IF('Órdenes según Instancia'!AC19=0,"-",('Órdenes según Instancia'!N19/'Órdenes según Instancia'!AC19)))</f>
        <v>-</v>
      </c>
      <c r="K19" s="37" t="str">
        <f>IF('Órdenes según Instancia'!S19=0,"-",IF('Órdenes según Instancia'!AC19=0,"-",('Órdenes según Instancia'!S19/'Órdenes según Instancia'!AC19)))</f>
        <v>-</v>
      </c>
      <c r="L19" s="37" t="str">
        <f>IF('Órdenes según Instancia'!X19=0,"-",IF('Órdenes según Instancia'!AC19=0,"-",('Órdenes según Instancia'!X19/'Órdenes según Instancia'!AC19)))</f>
        <v>-</v>
      </c>
      <c r="M19" s="37">
        <f>IF('Órdenes según Instancia'!E19=0,"-",IF('Órdenes según Instancia'!AD19=0,"-",('Órdenes según Instancia'!E19/'Órdenes según Instancia'!AD19)))</f>
        <v>0.89863013698630134</v>
      </c>
      <c r="N19" s="37" t="str">
        <f>IF('Órdenes según Instancia'!J19=0,"-",IF('Órdenes según Instancia'!AD19=0,"-",('Órdenes según Instancia'!J19/'Órdenes según Instancia'!AD19)))</f>
        <v>-</v>
      </c>
      <c r="O19" s="37">
        <f>IF('Órdenes según Instancia'!O19=0,"-",IF('Órdenes según Instancia'!AD19=0,"-",('Órdenes según Instancia'!O19/'Órdenes según Instancia'!AD19)))</f>
        <v>6.0273972602739728E-2</v>
      </c>
      <c r="P19" s="37">
        <f>IF('Órdenes según Instancia'!T19=0,"-",IF('Órdenes según Instancia'!AD19=0,"-",('Órdenes según Instancia'!T19/'Órdenes según Instancia'!AD19)))</f>
        <v>4.1095890410958902E-2</v>
      </c>
      <c r="Q19" s="37" t="str">
        <f>IF('Órdenes según Instancia'!Y19=0,"-",IF('Órdenes según Instancia'!AD19=0,"-",('Órdenes según Instancia'!Y19/'Órdenes según Instancia'!AD19)))</f>
        <v>-</v>
      </c>
      <c r="R19" s="37">
        <f>IF('Órdenes según Instancia'!F19=0,"-",IF('Órdenes según Instancia'!AE19=0,"-",('Órdenes según Instancia'!F19/'Órdenes según Instancia'!AE19)))</f>
        <v>0.99186991869918695</v>
      </c>
      <c r="S19" s="37" t="str">
        <f>IF('Órdenes según Instancia'!K19=0,"-",IF('Órdenes según Instancia'!AE19=0,"-",('Órdenes según Instancia'!K19/'Órdenes según Instancia'!AE19)))</f>
        <v>-</v>
      </c>
      <c r="T19" s="37">
        <f>IF('Órdenes según Instancia'!P19=0,"-",IF('Órdenes según Instancia'!AE19=0,"-",('Órdenes según Instancia'!P19/'Órdenes según Instancia'!AE19)))</f>
        <v>8.130081300813009E-3</v>
      </c>
      <c r="U19" s="37" t="str">
        <f>IF('Órdenes según Instancia'!U19=0,"-",IF('Órdenes según Instancia'!AE19=0,"-",('Órdenes según Instancia'!U19/('Órdenes según Instancia'!AE19))))</f>
        <v>-</v>
      </c>
      <c r="V19" s="37" t="str">
        <f>IF('Órdenes según Instancia'!Z19=0,"-",IF('Órdenes según Instancia'!AE19=0,"-",('Órdenes según Instancia'!Z19/'Órdenes según Instancia'!AE19)))</f>
        <v>-</v>
      </c>
    </row>
    <row r="20" spans="2:22" ht="20.100000000000001" customHeight="1" thickBot="1" x14ac:dyDescent="0.25">
      <c r="B20" s="4" t="s">
        <v>27</v>
      </c>
      <c r="C20" s="37">
        <f>IF('Órdenes según Instancia'!C20=0,"-",IF('Órdenes según Instancia'!AB20=0,"-",('Órdenes según Instancia'!C20/'Órdenes según Instancia'!AB20)))</f>
        <v>0.92207792207792205</v>
      </c>
      <c r="D20" s="37">
        <f>IF('Órdenes según Instancia'!H20=0,"-",IF('Órdenes según Instancia'!AB20=0,"-",('Órdenes según Instancia'!H20/'Órdenes según Instancia'!AB20)))</f>
        <v>1.2987012987012988E-2</v>
      </c>
      <c r="E20" s="37">
        <f>IF('Órdenes según Instancia'!M20=0,"-",IF('Órdenes según Instancia'!AB20=0,"-",('Órdenes según Instancia'!M20/'Órdenes según Instancia'!AB20)))</f>
        <v>6.4935064935064929E-2</v>
      </c>
      <c r="F20" s="37" t="str">
        <f>IF('Órdenes según Instancia'!R20=0,"-",IF('Órdenes según Instancia'!AB20=0,"-",('Órdenes según Instancia'!R20/'Órdenes según Instancia'!AB20)))</f>
        <v>-</v>
      </c>
      <c r="G20" s="37" t="str">
        <f>IF('Órdenes según Instancia'!W20=0,"-",IF('Órdenes según Instancia'!AB20=0,"-",('Órdenes según Instancia'!W20/'Órdenes según Instancia'!AB20)))</f>
        <v>-</v>
      </c>
      <c r="H20" s="37" t="str">
        <f>IF('Órdenes según Instancia'!D20=0,"-",IF('Órdenes según Instancia'!AC20=0,"-",('Órdenes según Instancia'!D20/'Órdenes según Instancia'!AC20)))</f>
        <v>-</v>
      </c>
      <c r="I20" s="37" t="str">
        <f>IF('Órdenes según Instancia'!I20=0,"-",IF('Órdenes según Instancia'!AC20=0,"-",('Órdenes según Instancia'!I20/'Órdenes según Instancia'!AC20)))</f>
        <v>-</v>
      </c>
      <c r="J20" s="37" t="str">
        <f>IF('Órdenes según Instancia'!N20=0,"-",IF('Órdenes según Instancia'!AC20=0,"-",('Órdenes según Instancia'!N20/'Órdenes según Instancia'!AC20)))</f>
        <v>-</v>
      </c>
      <c r="K20" s="37" t="str">
        <f>IF('Órdenes según Instancia'!S20=0,"-",IF('Órdenes según Instancia'!AC20=0,"-",('Órdenes según Instancia'!S20/'Órdenes según Instancia'!AC20)))</f>
        <v>-</v>
      </c>
      <c r="L20" s="37" t="str">
        <f>IF('Órdenes según Instancia'!X20=0,"-",IF('Órdenes según Instancia'!AC20=0,"-",('Órdenes según Instancia'!X20/'Órdenes según Instancia'!AC20)))</f>
        <v>-</v>
      </c>
      <c r="M20" s="37">
        <f>IF('Órdenes según Instancia'!E20=0,"-",IF('Órdenes según Instancia'!AD20=0,"-",('Órdenes según Instancia'!E20/'Órdenes según Instancia'!AD20)))</f>
        <v>0.90163934426229508</v>
      </c>
      <c r="N20" s="37">
        <f>IF('Órdenes según Instancia'!J20=0,"-",IF('Órdenes según Instancia'!AD20=0,"-",('Órdenes según Instancia'!J20/'Órdenes según Instancia'!AD20)))</f>
        <v>1.6393442622950821E-2</v>
      </c>
      <c r="O20" s="37">
        <f>IF('Órdenes según Instancia'!O20=0,"-",IF('Órdenes según Instancia'!AD20=0,"-",('Órdenes según Instancia'!O20/'Órdenes según Instancia'!AD20)))</f>
        <v>8.1967213114754092E-2</v>
      </c>
      <c r="P20" s="37" t="str">
        <f>IF('Órdenes según Instancia'!T20=0,"-",IF('Órdenes según Instancia'!AD20=0,"-",('Órdenes según Instancia'!T20/'Órdenes según Instancia'!AD20)))</f>
        <v>-</v>
      </c>
      <c r="Q20" s="37" t="str">
        <f>IF('Órdenes según Instancia'!Y20=0,"-",IF('Órdenes según Instancia'!AD20=0,"-",('Órdenes según Instancia'!Y20/'Órdenes según Instancia'!AD20)))</f>
        <v>-</v>
      </c>
      <c r="R20" s="37">
        <f>IF('Órdenes según Instancia'!F20=0,"-",IF('Órdenes según Instancia'!AE20=0,"-",('Órdenes según Instancia'!F20/'Órdenes según Instancia'!AE20)))</f>
        <v>1</v>
      </c>
      <c r="S20" s="37" t="str">
        <f>IF('Órdenes según Instancia'!K20=0,"-",IF('Órdenes según Instancia'!AE20=0,"-",('Órdenes según Instancia'!K20/'Órdenes según Instancia'!AE20)))</f>
        <v>-</v>
      </c>
      <c r="T20" s="37" t="str">
        <f>IF('Órdenes según Instancia'!P20=0,"-",IF('Órdenes según Instancia'!AE20=0,"-",('Órdenes según Instancia'!P20/'Órdenes según Instancia'!AE20)))</f>
        <v>-</v>
      </c>
      <c r="U20" s="37" t="str">
        <f>IF('Órdenes según Instancia'!U20=0,"-",IF('Órdenes según Instancia'!AE20=0,"-",('Órdenes según Instancia'!U20/('Órdenes según Instancia'!AE20))))</f>
        <v>-</v>
      </c>
      <c r="V20" s="37" t="str">
        <f>IF('Órdenes según Instancia'!Z20=0,"-",IF('Órdenes según Instancia'!AE20=0,"-",('Órdenes según Instancia'!Z20/'Órdenes según Instancia'!AE20)))</f>
        <v>-</v>
      </c>
    </row>
    <row r="21" spans="2:22" ht="20.100000000000001" customHeight="1" thickBot="1" x14ac:dyDescent="0.25">
      <c r="B21" s="4" t="s">
        <v>28</v>
      </c>
      <c r="C21" s="37">
        <f>IF('Órdenes según Instancia'!C21=0,"-",IF('Órdenes según Instancia'!AB21=0,"-",('Órdenes según Instancia'!C21/'Órdenes según Instancia'!AB21)))</f>
        <v>0.98148148148148151</v>
      </c>
      <c r="D21" s="37" t="str">
        <f>IF('Órdenes según Instancia'!H21=0,"-",IF('Órdenes según Instancia'!AB21=0,"-",('Órdenes según Instancia'!H21/'Órdenes según Instancia'!AB21)))</f>
        <v>-</v>
      </c>
      <c r="E21" s="37">
        <f>IF('Órdenes según Instancia'!M21=0,"-",IF('Órdenes según Instancia'!AB21=0,"-",('Órdenes según Instancia'!M21/'Órdenes según Instancia'!AB21)))</f>
        <v>1.8518518518518517E-2</v>
      </c>
      <c r="F21" s="37" t="str">
        <f>IF('Órdenes según Instancia'!R21=0,"-",IF('Órdenes según Instancia'!AB21=0,"-",('Órdenes según Instancia'!R21/'Órdenes según Instancia'!AB21)))</f>
        <v>-</v>
      </c>
      <c r="G21" s="37" t="str">
        <f>IF('Órdenes según Instancia'!W21=0,"-",IF('Órdenes según Instancia'!AB21=0,"-",('Órdenes según Instancia'!W21/'Órdenes según Instancia'!AB21)))</f>
        <v>-</v>
      </c>
      <c r="H21" s="37" t="str">
        <f>IF('Órdenes según Instancia'!D21=0,"-",IF('Órdenes según Instancia'!AC21=0,"-",('Órdenes según Instancia'!D21/'Órdenes según Instancia'!AC21)))</f>
        <v>-</v>
      </c>
      <c r="I21" s="37" t="str">
        <f>IF('Órdenes según Instancia'!I21=0,"-",IF('Órdenes según Instancia'!AC21=0,"-",('Órdenes según Instancia'!I21/'Órdenes según Instancia'!AC21)))</f>
        <v>-</v>
      </c>
      <c r="J21" s="37" t="str">
        <f>IF('Órdenes según Instancia'!N21=0,"-",IF('Órdenes según Instancia'!AC21=0,"-",('Órdenes según Instancia'!N21/'Órdenes según Instancia'!AC21)))</f>
        <v>-</v>
      </c>
      <c r="K21" s="37" t="str">
        <f>IF('Órdenes según Instancia'!S21=0,"-",IF('Órdenes según Instancia'!AC21=0,"-",('Órdenes según Instancia'!S21/'Órdenes según Instancia'!AC21)))</f>
        <v>-</v>
      </c>
      <c r="L21" s="37" t="str">
        <f>IF('Órdenes según Instancia'!X21=0,"-",IF('Órdenes según Instancia'!AC21=0,"-",('Órdenes según Instancia'!X21/'Órdenes según Instancia'!AC21)))</f>
        <v>-</v>
      </c>
      <c r="M21" s="37">
        <f>IF('Órdenes según Instancia'!E21=0,"-",IF('Órdenes según Instancia'!AD21=0,"-",('Órdenes según Instancia'!E21/'Órdenes según Instancia'!AD21)))</f>
        <v>0.97535211267605637</v>
      </c>
      <c r="N21" s="37" t="str">
        <f>IF('Órdenes según Instancia'!J21=0,"-",IF('Órdenes según Instancia'!AD21=0,"-",('Órdenes según Instancia'!J21/'Órdenes según Instancia'!AD21)))</f>
        <v>-</v>
      </c>
      <c r="O21" s="37">
        <f>IF('Órdenes según Instancia'!O21=0,"-",IF('Órdenes según Instancia'!AD21=0,"-",('Órdenes según Instancia'!O21/'Órdenes según Instancia'!AD21)))</f>
        <v>2.464788732394366E-2</v>
      </c>
      <c r="P21" s="37" t="str">
        <f>IF('Órdenes según Instancia'!T21=0,"-",IF('Órdenes según Instancia'!AD21=0,"-",('Órdenes según Instancia'!T21/'Órdenes según Instancia'!AD21)))</f>
        <v>-</v>
      </c>
      <c r="Q21" s="37" t="str">
        <f>IF('Órdenes según Instancia'!Y21=0,"-",IF('Órdenes según Instancia'!AD21=0,"-",('Órdenes según Instancia'!Y21/'Órdenes según Instancia'!AD21)))</f>
        <v>-</v>
      </c>
      <c r="R21" s="37">
        <f>IF('Órdenes según Instancia'!F21=0,"-",IF('Órdenes según Instancia'!AE21=0,"-",('Órdenes según Instancia'!F21/'Órdenes según Instancia'!AE21)))</f>
        <v>1</v>
      </c>
      <c r="S21" s="37" t="str">
        <f>IF('Órdenes según Instancia'!K21=0,"-",IF('Órdenes según Instancia'!AE21=0,"-",('Órdenes según Instancia'!K21/'Órdenes según Instancia'!AE21)))</f>
        <v>-</v>
      </c>
      <c r="T21" s="37" t="str">
        <f>IF('Órdenes según Instancia'!P21=0,"-",IF('Órdenes según Instancia'!AE21=0,"-",('Órdenes según Instancia'!P21/'Órdenes según Instancia'!AE21)))</f>
        <v>-</v>
      </c>
      <c r="U21" s="37" t="str">
        <f>IF('Órdenes según Instancia'!U21=0,"-",IF('Órdenes según Instancia'!AE21=0,"-",('Órdenes según Instancia'!U21/('Órdenes según Instancia'!AE21))))</f>
        <v>-</v>
      </c>
      <c r="V21" s="37" t="str">
        <f>IF('Órdenes según Instancia'!Z21=0,"-",IF('Órdenes según Instancia'!AE21=0,"-",('Órdenes según Instancia'!Z21/'Órdenes según Instancia'!AE21)))</f>
        <v>-</v>
      </c>
    </row>
    <row r="22" spans="2:22" ht="20.100000000000001" customHeight="1" thickBot="1" x14ac:dyDescent="0.25">
      <c r="B22" s="4" t="s">
        <v>29</v>
      </c>
      <c r="C22" s="37">
        <f>IF('Órdenes según Instancia'!C22=0,"-",IF('Órdenes según Instancia'!AB22=0,"-",('Órdenes según Instancia'!C22/'Órdenes según Instancia'!AB22)))</f>
        <v>0.97241379310344822</v>
      </c>
      <c r="D22" s="37">
        <f>IF('Órdenes según Instancia'!H22=0,"-",IF('Órdenes según Instancia'!AB22=0,"-",('Órdenes según Instancia'!H22/'Órdenes según Instancia'!AB22)))</f>
        <v>2.2988505747126436E-3</v>
      </c>
      <c r="E22" s="37">
        <f>IF('Órdenes según Instancia'!M22=0,"-",IF('Órdenes según Instancia'!AB22=0,"-",('Órdenes según Instancia'!M22/'Órdenes según Instancia'!AB22)))</f>
        <v>1.8390804597701149E-2</v>
      </c>
      <c r="F22" s="37">
        <f>IF('Órdenes según Instancia'!R22=0,"-",IF('Órdenes según Instancia'!AB22=0,"-",('Órdenes según Instancia'!R22/'Órdenes según Instancia'!AB22)))</f>
        <v>6.8965517241379309E-3</v>
      </c>
      <c r="G22" s="37" t="str">
        <f>IF('Órdenes según Instancia'!W22=0,"-",IF('Órdenes según Instancia'!AB22=0,"-",('Órdenes según Instancia'!W22/'Órdenes según Instancia'!AB22)))</f>
        <v>-</v>
      </c>
      <c r="H22" s="37" t="str">
        <f>IF('Órdenes según Instancia'!D22=0,"-",IF('Órdenes según Instancia'!AC22=0,"-",('Órdenes según Instancia'!D22/'Órdenes según Instancia'!AC22)))</f>
        <v>-</v>
      </c>
      <c r="I22" s="37" t="str">
        <f>IF('Órdenes según Instancia'!I22=0,"-",IF('Órdenes según Instancia'!AC22=0,"-",('Órdenes según Instancia'!I22/'Órdenes según Instancia'!AC22)))</f>
        <v>-</v>
      </c>
      <c r="J22" s="37" t="str">
        <f>IF('Órdenes según Instancia'!N22=0,"-",IF('Órdenes según Instancia'!AC22=0,"-",('Órdenes según Instancia'!N22/'Órdenes según Instancia'!AC22)))</f>
        <v>-</v>
      </c>
      <c r="K22" s="37" t="str">
        <f>IF('Órdenes según Instancia'!S22=0,"-",IF('Órdenes según Instancia'!AC22=0,"-",('Órdenes según Instancia'!S22/'Órdenes según Instancia'!AC22)))</f>
        <v>-</v>
      </c>
      <c r="L22" s="37" t="str">
        <f>IF('Órdenes según Instancia'!X22=0,"-",IF('Órdenes según Instancia'!AC22=0,"-",('Órdenes según Instancia'!X22/'Órdenes según Instancia'!AC22)))</f>
        <v>-</v>
      </c>
      <c r="M22" s="37">
        <f>IF('Órdenes según Instancia'!E22=0,"-",IF('Órdenes según Instancia'!AD22=0,"-",('Órdenes según Instancia'!E22/'Órdenes según Instancia'!AD22)))</f>
        <v>0.96666666666666667</v>
      </c>
      <c r="N22" s="37">
        <f>IF('Órdenes según Instancia'!J22=0,"-",IF('Órdenes según Instancia'!AD22=0,"-",('Órdenes según Instancia'!J22/'Órdenes según Instancia'!AD22)))</f>
        <v>3.0303030303030303E-3</v>
      </c>
      <c r="O22" s="37">
        <f>IF('Órdenes según Instancia'!O22=0,"-",IF('Órdenes según Instancia'!AD22=0,"-",('Órdenes según Instancia'!O22/'Órdenes según Instancia'!AD22)))</f>
        <v>2.1212121212121213E-2</v>
      </c>
      <c r="P22" s="37">
        <f>IF('Órdenes según Instancia'!T22=0,"-",IF('Órdenes según Instancia'!AD22=0,"-",('Órdenes según Instancia'!T22/'Órdenes según Instancia'!AD22)))</f>
        <v>9.0909090909090905E-3</v>
      </c>
      <c r="Q22" s="37" t="str">
        <f>IF('Órdenes según Instancia'!Y22=0,"-",IF('Órdenes según Instancia'!AD22=0,"-",('Órdenes según Instancia'!Y22/'Órdenes según Instancia'!AD22)))</f>
        <v>-</v>
      </c>
      <c r="R22" s="37">
        <f>IF('Órdenes según Instancia'!F22=0,"-",IF('Órdenes según Instancia'!AE22=0,"-",('Órdenes según Instancia'!F22/'Órdenes según Instancia'!AE22)))</f>
        <v>0.99047619047619051</v>
      </c>
      <c r="S22" s="37" t="str">
        <f>IF('Órdenes según Instancia'!K22=0,"-",IF('Órdenes según Instancia'!AE22=0,"-",('Órdenes según Instancia'!K22/'Órdenes según Instancia'!AE22)))</f>
        <v>-</v>
      </c>
      <c r="T22" s="37">
        <f>IF('Órdenes según Instancia'!P22=0,"-",IF('Órdenes según Instancia'!AE22=0,"-",('Órdenes según Instancia'!P22/'Órdenes según Instancia'!AE22)))</f>
        <v>9.5238095238095247E-3</v>
      </c>
      <c r="U22" s="37" t="str">
        <f>IF('Órdenes según Instancia'!U22=0,"-",IF('Órdenes según Instancia'!AE22=0,"-",('Órdenes según Instancia'!U22/('Órdenes según Instancia'!AE22))))</f>
        <v>-</v>
      </c>
      <c r="V22" s="37" t="str">
        <f>IF('Órdenes según Instancia'!Z22=0,"-",IF('Órdenes según Instancia'!AE22=0,"-",('Órdenes según Instancia'!Z22/'Órdenes según Instancia'!AE22)))</f>
        <v>-</v>
      </c>
    </row>
    <row r="23" spans="2:22" ht="20.100000000000001" customHeight="1" thickBot="1" x14ac:dyDescent="0.25">
      <c r="B23" s="4" t="s">
        <v>30</v>
      </c>
      <c r="C23" s="37">
        <f>IF('Órdenes según Instancia'!C23=0,"-",IF('Órdenes según Instancia'!AB23=0,"-",('Órdenes según Instancia'!C23/'Órdenes según Instancia'!AB23)))</f>
        <v>0.97707509881422927</v>
      </c>
      <c r="D23" s="37">
        <f>IF('Órdenes según Instancia'!H23=0,"-",IF('Órdenes según Instancia'!AB23=0,"-",('Órdenes según Instancia'!H23/'Órdenes según Instancia'!AB23)))</f>
        <v>3.1620553359683794E-3</v>
      </c>
      <c r="E23" s="37">
        <f>IF('Órdenes según Instancia'!M23=0,"-",IF('Órdenes según Instancia'!AB23=0,"-",('Órdenes según Instancia'!M23/'Órdenes según Instancia'!AB23)))</f>
        <v>1.8181818181818181E-2</v>
      </c>
      <c r="F23" s="37">
        <f>IF('Órdenes según Instancia'!R23=0,"-",IF('Órdenes según Instancia'!AB23=0,"-",('Órdenes según Instancia'!R23/'Órdenes según Instancia'!AB23)))</f>
        <v>1.5810276679841897E-3</v>
      </c>
      <c r="G23" s="37" t="str">
        <f>IF('Órdenes según Instancia'!W23=0,"-",IF('Órdenes según Instancia'!AB23=0,"-",('Órdenes según Instancia'!W23/'Órdenes según Instancia'!AB23)))</f>
        <v>-</v>
      </c>
      <c r="H23" s="37">
        <f>IF('Órdenes según Instancia'!D23=0,"-",IF('Órdenes según Instancia'!AC23=0,"-",('Órdenes según Instancia'!D23/'Órdenes según Instancia'!AC23)))</f>
        <v>1</v>
      </c>
      <c r="I23" s="37" t="str">
        <f>IF('Órdenes según Instancia'!I23=0,"-",IF('Órdenes según Instancia'!AC23=0,"-",('Órdenes según Instancia'!I23/'Órdenes según Instancia'!AC23)))</f>
        <v>-</v>
      </c>
      <c r="J23" s="37" t="str">
        <f>IF('Órdenes según Instancia'!N23=0,"-",IF('Órdenes según Instancia'!AC23=0,"-",('Órdenes según Instancia'!N23/'Órdenes según Instancia'!AC23)))</f>
        <v>-</v>
      </c>
      <c r="K23" s="37" t="str">
        <f>IF('Órdenes según Instancia'!S23=0,"-",IF('Órdenes según Instancia'!AC23=0,"-",('Órdenes según Instancia'!S23/'Órdenes según Instancia'!AC23)))</f>
        <v>-</v>
      </c>
      <c r="L23" s="37" t="str">
        <f>IF('Órdenes según Instancia'!X23=0,"-",IF('Órdenes según Instancia'!AC23=0,"-",('Órdenes según Instancia'!X23/'Órdenes según Instancia'!AC23)))</f>
        <v>-</v>
      </c>
      <c r="M23" s="37">
        <f>IF('Órdenes según Instancia'!E23=0,"-",IF('Órdenes según Instancia'!AD23=0,"-",('Órdenes según Instancia'!E23/'Órdenes según Instancia'!AD23)))</f>
        <v>0.9623733719247467</v>
      </c>
      <c r="N23" s="37">
        <f>IF('Órdenes según Instancia'!J23=0,"-",IF('Órdenes según Instancia'!AD23=0,"-",('Órdenes según Instancia'!J23/'Órdenes según Instancia'!AD23)))</f>
        <v>5.7887120115774236E-3</v>
      </c>
      <c r="O23" s="37">
        <f>IF('Órdenes según Instancia'!O23=0,"-",IF('Órdenes según Instancia'!AD23=0,"-",('Órdenes según Instancia'!O23/'Órdenes según Instancia'!AD23)))</f>
        <v>2.8943560057887119E-2</v>
      </c>
      <c r="P23" s="37">
        <f>IF('Órdenes según Instancia'!T23=0,"-",IF('Órdenes según Instancia'!AD23=0,"-",('Órdenes según Instancia'!T23/'Órdenes según Instancia'!AD23)))</f>
        <v>2.8943560057887118E-3</v>
      </c>
      <c r="Q23" s="37" t="str">
        <f>IF('Órdenes según Instancia'!Y23=0,"-",IF('Órdenes según Instancia'!AD23=0,"-",('Órdenes según Instancia'!Y23/'Órdenes según Instancia'!AD23)))</f>
        <v>-</v>
      </c>
      <c r="R23" s="37">
        <f>IF('Órdenes según Instancia'!F23=0,"-",IF('Órdenes según Instancia'!AE23=0,"-",('Órdenes según Instancia'!F23/'Órdenes según Instancia'!AE23)))</f>
        <v>0.99470899470899465</v>
      </c>
      <c r="S23" s="37" t="str">
        <f>IF('Órdenes según Instancia'!K23=0,"-",IF('Órdenes según Instancia'!AE23=0,"-",('Órdenes según Instancia'!K23/'Órdenes según Instancia'!AE23)))</f>
        <v>-</v>
      </c>
      <c r="T23" s="37">
        <f>IF('Órdenes según Instancia'!P23=0,"-",IF('Órdenes según Instancia'!AE23=0,"-",('Órdenes según Instancia'!P23/'Órdenes según Instancia'!AE23)))</f>
        <v>5.2910052910052907E-3</v>
      </c>
      <c r="U23" s="37" t="str">
        <f>IF('Órdenes según Instancia'!U23=0,"-",IF('Órdenes según Instancia'!AE23=0,"-",('Órdenes según Instancia'!U23/('Órdenes según Instancia'!AE23))))</f>
        <v>-</v>
      </c>
      <c r="V23" s="37" t="str">
        <f>IF('Órdenes según Instancia'!Z23=0,"-",IF('Órdenes según Instancia'!AE23=0,"-",('Órdenes según Instancia'!Z23/'Órdenes según Instancia'!AE23)))</f>
        <v>-</v>
      </c>
    </row>
    <row r="24" spans="2:22" ht="20.100000000000001" customHeight="1" thickBot="1" x14ac:dyDescent="0.25">
      <c r="B24" s="4" t="s">
        <v>31</v>
      </c>
      <c r="C24" s="37">
        <f>IF('Órdenes según Instancia'!C24=0,"-",IF('Órdenes según Instancia'!AB24=0,"-",('Órdenes según Instancia'!C24/'Órdenes según Instancia'!AB24)))</f>
        <v>0.91380569758948138</v>
      </c>
      <c r="D24" s="37">
        <f>IF('Órdenes según Instancia'!H24=0,"-",IF('Órdenes según Instancia'!AB24=0,"-",('Órdenes según Instancia'!H24/'Órdenes según Instancia'!AB24)))</f>
        <v>1.095690284879474E-2</v>
      </c>
      <c r="E24" s="37">
        <f>IF('Órdenes según Instancia'!M24=0,"-",IF('Órdenes según Instancia'!AB24=0,"-",('Órdenes según Instancia'!M24/'Órdenes según Instancia'!AB24)))</f>
        <v>5.6245434623813005E-2</v>
      </c>
      <c r="F24" s="37">
        <f>IF('Órdenes según Instancia'!R24=0,"-",IF('Órdenes según Instancia'!AB24=0,"-",('Órdenes según Instancia'!R24/'Órdenes según Instancia'!AB24)))</f>
        <v>1.8991964937910884E-2</v>
      </c>
      <c r="G24" s="37" t="str">
        <f>IF('Órdenes según Instancia'!W24=0,"-",IF('Órdenes según Instancia'!AB24=0,"-",('Órdenes según Instancia'!W24/'Órdenes según Instancia'!AB24)))</f>
        <v>-</v>
      </c>
      <c r="H24" s="37">
        <f>IF('Órdenes según Instancia'!D24=0,"-",IF('Órdenes según Instancia'!AC24=0,"-",('Órdenes según Instancia'!D24/'Órdenes según Instancia'!AC24)))</f>
        <v>1</v>
      </c>
      <c r="I24" s="37" t="str">
        <f>IF('Órdenes según Instancia'!I24=0,"-",IF('Órdenes según Instancia'!AC24=0,"-",('Órdenes según Instancia'!I24/'Órdenes según Instancia'!AC24)))</f>
        <v>-</v>
      </c>
      <c r="J24" s="37" t="str">
        <f>IF('Órdenes según Instancia'!N24=0,"-",IF('Órdenes según Instancia'!AC24=0,"-",('Órdenes según Instancia'!N24/'Órdenes según Instancia'!AC24)))</f>
        <v>-</v>
      </c>
      <c r="K24" s="37" t="str">
        <f>IF('Órdenes según Instancia'!S24=0,"-",IF('Órdenes según Instancia'!AC24=0,"-",('Órdenes según Instancia'!S24/'Órdenes según Instancia'!AC24)))</f>
        <v>-</v>
      </c>
      <c r="L24" s="37" t="str">
        <f>IF('Órdenes según Instancia'!X24=0,"-",IF('Órdenes según Instancia'!AC24=0,"-",('Órdenes según Instancia'!X24/'Órdenes según Instancia'!AC24)))</f>
        <v>-</v>
      </c>
      <c r="M24" s="37">
        <f>IF('Órdenes según Instancia'!E24=0,"-",IF('Órdenes según Instancia'!AD24=0,"-",('Órdenes según Instancia'!E24/'Órdenes según Instancia'!AD24)))</f>
        <v>0.91140278917145201</v>
      </c>
      <c r="N24" s="37">
        <f>IF('Órdenes según Instancia'!J24=0,"-",IF('Órdenes según Instancia'!AD24=0,"-",('Órdenes según Instancia'!J24/'Órdenes según Instancia'!AD24)))</f>
        <v>9.0237899917965554E-3</v>
      </c>
      <c r="O24" s="37">
        <f>IF('Órdenes según Instancia'!O24=0,"-",IF('Órdenes según Instancia'!AD24=0,"-",('Órdenes según Instancia'!O24/'Órdenes según Instancia'!AD24)))</f>
        <v>5.8244462674323219E-2</v>
      </c>
      <c r="P24" s="37">
        <f>IF('Órdenes según Instancia'!T24=0,"-",IF('Órdenes según Instancia'!AD24=0,"-",('Órdenes según Instancia'!T24/'Órdenes según Instancia'!AD24)))</f>
        <v>2.1328958162428219E-2</v>
      </c>
      <c r="Q24" s="37" t="str">
        <f>IF('Órdenes según Instancia'!Y24=0,"-",IF('Órdenes según Instancia'!AD24=0,"-",('Órdenes según Instancia'!Y24/'Órdenes según Instancia'!AD24)))</f>
        <v>-</v>
      </c>
      <c r="R24" s="37">
        <f>IF('Órdenes según Instancia'!F24=0,"-",IF('Órdenes según Instancia'!AE24=0,"-",('Órdenes según Instancia'!F24/'Órdenes según Instancia'!AE24)))</f>
        <v>0.93103448275862066</v>
      </c>
      <c r="S24" s="37">
        <f>IF('Órdenes según Instancia'!K24=0,"-",IF('Órdenes según Instancia'!AE24=0,"-",('Órdenes según Instancia'!K24/'Órdenes según Instancia'!AE24)))</f>
        <v>2.7586206896551724E-2</v>
      </c>
      <c r="T24" s="37">
        <f>IF('Órdenes según Instancia'!P24=0,"-",IF('Órdenes según Instancia'!AE24=0,"-",('Órdenes según Instancia'!P24/'Órdenes según Instancia'!AE24)))</f>
        <v>4.1379310344827586E-2</v>
      </c>
      <c r="U24" s="37" t="str">
        <f>IF('Órdenes según Instancia'!U24=0,"-",IF('Órdenes según Instancia'!AE24=0,"-",('Órdenes según Instancia'!U24/('Órdenes según Instancia'!AE24))))</f>
        <v>-</v>
      </c>
      <c r="V24" s="37" t="str">
        <f>IF('Órdenes según Instancia'!Z24=0,"-",IF('Órdenes según Instancia'!AE24=0,"-",('Órdenes según Instancia'!Z24/'Órdenes según Instancia'!AE24)))</f>
        <v>-</v>
      </c>
    </row>
    <row r="25" spans="2:22" ht="20.100000000000001" customHeight="1" thickBot="1" x14ac:dyDescent="0.25">
      <c r="B25" s="4" t="s">
        <v>32</v>
      </c>
      <c r="C25" s="37">
        <f>IF('Órdenes según Instancia'!C25=0,"-",IF('Órdenes según Instancia'!AB25=0,"-",('Órdenes según Instancia'!C25/'Órdenes según Instancia'!AB25)))</f>
        <v>0.90833333333333333</v>
      </c>
      <c r="D25" s="37">
        <f>IF('Órdenes según Instancia'!H25=0,"-",IF('Órdenes según Instancia'!AB25=0,"-",('Órdenes según Instancia'!H25/'Órdenes según Instancia'!AB25)))</f>
        <v>4.1666666666666666E-3</v>
      </c>
      <c r="E25" s="37">
        <f>IF('Órdenes según Instancia'!M25=0,"-",IF('Órdenes según Instancia'!AB25=0,"-",('Órdenes según Instancia'!M25/'Órdenes según Instancia'!AB25)))</f>
        <v>3.3333333333333333E-2</v>
      </c>
      <c r="F25" s="37">
        <f>IF('Órdenes según Instancia'!R25=0,"-",IF('Órdenes según Instancia'!AB25=0,"-",('Órdenes según Instancia'!R25/'Órdenes según Instancia'!AB25)))</f>
        <v>5.4166666666666669E-2</v>
      </c>
      <c r="G25" s="37" t="str">
        <f>IF('Órdenes según Instancia'!W25=0,"-",IF('Órdenes según Instancia'!AB25=0,"-",('Órdenes según Instancia'!W25/'Órdenes según Instancia'!AB25)))</f>
        <v>-</v>
      </c>
      <c r="H25" s="37">
        <f>IF('Órdenes según Instancia'!D25=0,"-",IF('Órdenes según Instancia'!AC25=0,"-",('Órdenes según Instancia'!D25/'Órdenes según Instancia'!AC25)))</f>
        <v>1</v>
      </c>
      <c r="I25" s="37" t="str">
        <f>IF('Órdenes según Instancia'!I25=0,"-",IF('Órdenes según Instancia'!AC25=0,"-",('Órdenes según Instancia'!I25/'Órdenes según Instancia'!AC25)))</f>
        <v>-</v>
      </c>
      <c r="J25" s="37" t="str">
        <f>IF('Órdenes según Instancia'!N25=0,"-",IF('Órdenes según Instancia'!AC25=0,"-",('Órdenes según Instancia'!N25/'Órdenes según Instancia'!AC25)))</f>
        <v>-</v>
      </c>
      <c r="K25" s="37" t="str">
        <f>IF('Órdenes según Instancia'!S25=0,"-",IF('Órdenes según Instancia'!AC25=0,"-",('Órdenes según Instancia'!S25/'Órdenes según Instancia'!AC25)))</f>
        <v>-</v>
      </c>
      <c r="L25" s="37" t="str">
        <f>IF('Órdenes según Instancia'!X25=0,"-",IF('Órdenes según Instancia'!AC25=0,"-",('Órdenes según Instancia'!X25/'Órdenes según Instancia'!AC25)))</f>
        <v>-</v>
      </c>
      <c r="M25" s="37">
        <f>IF('Órdenes según Instancia'!E25=0,"-",IF('Órdenes según Instancia'!AD25=0,"-",('Órdenes según Instancia'!E25/'Órdenes según Instancia'!AD25)))</f>
        <v>0.90555555555555556</v>
      </c>
      <c r="N25" s="37" t="str">
        <f>IF('Órdenes según Instancia'!J25=0,"-",IF('Órdenes según Instancia'!AD25=0,"-",('Órdenes según Instancia'!J25/'Órdenes según Instancia'!AD25)))</f>
        <v>-</v>
      </c>
      <c r="O25" s="37">
        <f>IF('Órdenes según Instancia'!O25=0,"-",IF('Órdenes según Instancia'!AD25=0,"-",('Órdenes según Instancia'!O25/'Órdenes según Instancia'!AD25)))</f>
        <v>4.4444444444444446E-2</v>
      </c>
      <c r="P25" s="37">
        <f>IF('Órdenes según Instancia'!T25=0,"-",IF('Órdenes según Instancia'!AD25=0,"-",('Órdenes según Instancia'!T25/'Órdenes según Instancia'!AD25)))</f>
        <v>0.05</v>
      </c>
      <c r="Q25" s="37" t="str">
        <f>IF('Órdenes según Instancia'!Y25=0,"-",IF('Órdenes según Instancia'!AD25=0,"-",('Órdenes según Instancia'!Y25/'Órdenes según Instancia'!AD25)))</f>
        <v>-</v>
      </c>
      <c r="R25" s="37">
        <f>IF('Órdenes según Instancia'!F25=0,"-",IF('Órdenes según Instancia'!AE25=0,"-",('Órdenes según Instancia'!F25/'Órdenes según Instancia'!AE25)))</f>
        <v>0.90384615384615385</v>
      </c>
      <c r="S25" s="37">
        <f>IF('Órdenes según Instancia'!K25=0,"-",IF('Órdenes según Instancia'!AE25=0,"-",('Órdenes según Instancia'!K25/'Órdenes según Instancia'!AE25)))</f>
        <v>1.9230769230769232E-2</v>
      </c>
      <c r="T25" s="37" t="str">
        <f>IF('Órdenes según Instancia'!P25=0,"-",IF('Órdenes según Instancia'!AE25=0,"-",('Órdenes según Instancia'!P25/'Órdenes según Instancia'!AE25)))</f>
        <v>-</v>
      </c>
      <c r="U25" s="37">
        <f>IF('Órdenes según Instancia'!U25=0,"-",IF('Órdenes según Instancia'!AE25=0,"-",('Órdenes según Instancia'!U25/('Órdenes según Instancia'!AE25))))</f>
        <v>7.6923076923076927E-2</v>
      </c>
      <c r="V25" s="37" t="str">
        <f>IF('Órdenes según Instancia'!Z25=0,"-",IF('Órdenes según Instancia'!AE25=0,"-",('Órdenes según Instancia'!Z25/'Órdenes según Instancia'!AE25)))</f>
        <v>-</v>
      </c>
    </row>
    <row r="26" spans="2:22" ht="20.100000000000001" customHeight="1" thickBot="1" x14ac:dyDescent="0.25">
      <c r="B26" s="4" t="s">
        <v>33</v>
      </c>
      <c r="C26" s="37">
        <f>IF('Órdenes según Instancia'!C26=0,"-",IF('Órdenes según Instancia'!AB26=0,"-",('Órdenes según Instancia'!C26/'Órdenes según Instancia'!AB26)))</f>
        <v>0.92639138240574503</v>
      </c>
      <c r="D26" s="37" t="str">
        <f>IF('Órdenes según Instancia'!H26=0,"-",IF('Órdenes según Instancia'!AB26=0,"-",('Órdenes según Instancia'!H26/'Órdenes según Instancia'!AB26)))</f>
        <v>-</v>
      </c>
      <c r="E26" s="37">
        <f>IF('Órdenes según Instancia'!M26=0,"-",IF('Órdenes según Instancia'!AB26=0,"-",('Órdenes según Instancia'!M26/'Órdenes según Instancia'!AB26)))</f>
        <v>7.0017953321364457E-2</v>
      </c>
      <c r="F26" s="37">
        <f>IF('Órdenes según Instancia'!R26=0,"-",IF('Órdenes según Instancia'!AB26=0,"-",('Órdenes según Instancia'!R26/'Órdenes según Instancia'!AB26)))</f>
        <v>3.5906642728904849E-3</v>
      </c>
      <c r="G26" s="37" t="str">
        <f>IF('Órdenes según Instancia'!W26=0,"-",IF('Órdenes según Instancia'!AB26=0,"-",('Órdenes según Instancia'!W26/'Órdenes según Instancia'!AB26)))</f>
        <v>-</v>
      </c>
      <c r="H26" s="37" t="str">
        <f>IF('Órdenes según Instancia'!D26=0,"-",IF('Órdenes según Instancia'!AC26=0,"-",('Órdenes según Instancia'!D26/'Órdenes según Instancia'!AC26)))</f>
        <v>-</v>
      </c>
      <c r="I26" s="37" t="str">
        <f>IF('Órdenes según Instancia'!I26=0,"-",IF('Órdenes según Instancia'!AC26=0,"-",('Órdenes según Instancia'!I26/'Órdenes según Instancia'!AC26)))</f>
        <v>-</v>
      </c>
      <c r="J26" s="37" t="str">
        <f>IF('Órdenes según Instancia'!N26=0,"-",IF('Órdenes según Instancia'!AC26=0,"-",('Órdenes según Instancia'!N26/'Órdenes según Instancia'!AC26)))</f>
        <v>-</v>
      </c>
      <c r="K26" s="37" t="str">
        <f>IF('Órdenes según Instancia'!S26=0,"-",IF('Órdenes según Instancia'!AC26=0,"-",('Órdenes según Instancia'!S26/'Órdenes según Instancia'!AC26)))</f>
        <v>-</v>
      </c>
      <c r="L26" s="37" t="str">
        <f>IF('Órdenes según Instancia'!X26=0,"-",IF('Órdenes según Instancia'!AC26=0,"-",('Órdenes según Instancia'!X26/'Órdenes según Instancia'!AC26)))</f>
        <v>-</v>
      </c>
      <c r="M26" s="37">
        <f>IF('Órdenes según Instancia'!E26=0,"-",IF('Órdenes según Instancia'!AD26=0,"-",('Órdenes según Instancia'!E26/'Órdenes según Instancia'!AD26)))</f>
        <v>0.89664082687338498</v>
      </c>
      <c r="N26" s="37" t="str">
        <f>IF('Órdenes según Instancia'!J26=0,"-",IF('Órdenes según Instancia'!AD26=0,"-",('Órdenes según Instancia'!J26/'Órdenes según Instancia'!AD26)))</f>
        <v>-</v>
      </c>
      <c r="O26" s="37">
        <f>IF('Órdenes según Instancia'!O26=0,"-",IF('Órdenes según Instancia'!AD26=0,"-",('Órdenes según Instancia'!O26/'Órdenes según Instancia'!AD26)))</f>
        <v>9.8191214470284241E-2</v>
      </c>
      <c r="P26" s="37">
        <f>IF('Órdenes según Instancia'!T26=0,"-",IF('Órdenes según Instancia'!AD26=0,"-",('Órdenes según Instancia'!T26/'Órdenes según Instancia'!AD26)))</f>
        <v>5.1679586563307496E-3</v>
      </c>
      <c r="Q26" s="37" t="str">
        <f>IF('Órdenes según Instancia'!Y26=0,"-",IF('Órdenes según Instancia'!AD26=0,"-",('Órdenes según Instancia'!Y26/'Órdenes según Instancia'!AD26)))</f>
        <v>-</v>
      </c>
      <c r="R26" s="37">
        <f>IF('Órdenes según Instancia'!F26=0,"-",IF('Órdenes según Instancia'!AE26=0,"-",('Órdenes según Instancia'!F26/'Órdenes según Instancia'!AE26)))</f>
        <v>0.99411764705882355</v>
      </c>
      <c r="S26" s="37" t="str">
        <f>IF('Órdenes según Instancia'!K26=0,"-",IF('Órdenes según Instancia'!AE26=0,"-",('Órdenes según Instancia'!K26/'Órdenes según Instancia'!AE26)))</f>
        <v>-</v>
      </c>
      <c r="T26" s="37">
        <f>IF('Órdenes según Instancia'!P26=0,"-",IF('Órdenes según Instancia'!AE26=0,"-",('Órdenes según Instancia'!P26/'Órdenes según Instancia'!AE26)))</f>
        <v>5.8823529411764705E-3</v>
      </c>
      <c r="U26" s="37" t="str">
        <f>IF('Órdenes según Instancia'!U26=0,"-",IF('Órdenes según Instancia'!AE26=0,"-",('Órdenes según Instancia'!U26/('Órdenes según Instancia'!AE26))))</f>
        <v>-</v>
      </c>
      <c r="V26" s="37" t="str">
        <f>IF('Órdenes según Instancia'!Z26=0,"-",IF('Órdenes según Instancia'!AE26=0,"-",('Órdenes según Instancia'!Z26/'Órdenes según Instancia'!AE26)))</f>
        <v>-</v>
      </c>
    </row>
    <row r="27" spans="2:22" ht="20.100000000000001" customHeight="1" thickBot="1" x14ac:dyDescent="0.25">
      <c r="B27" s="4" t="s">
        <v>34</v>
      </c>
      <c r="C27" s="37">
        <f>IF('Órdenes según Instancia'!C27=0,"-",IF('Órdenes según Instancia'!AB27=0,"-",('Órdenes según Instancia'!C27/'Órdenes según Instancia'!AB27)))</f>
        <v>0.94600136705399862</v>
      </c>
      <c r="D27" s="37">
        <f>IF('Órdenes según Instancia'!H27=0,"-",IF('Órdenes según Instancia'!AB27=0,"-",('Órdenes según Instancia'!H27/'Órdenes según Instancia'!AB27)))</f>
        <v>3.4176349965823649E-3</v>
      </c>
      <c r="E27" s="37">
        <f>IF('Órdenes según Instancia'!M27=0,"-",IF('Órdenes según Instancia'!AB27=0,"-",('Órdenes según Instancia'!M27/'Órdenes según Instancia'!AB27)))</f>
        <v>4.5796308954203689E-2</v>
      </c>
      <c r="F27" s="37">
        <f>IF('Órdenes según Instancia'!R27=0,"-",IF('Órdenes según Instancia'!AB27=0,"-",('Órdenes según Instancia'!R27/'Órdenes según Instancia'!AB27)))</f>
        <v>4.7846889952153108E-3</v>
      </c>
      <c r="G27" s="37" t="str">
        <f>IF('Órdenes según Instancia'!W27=0,"-",IF('Órdenes según Instancia'!AB27=0,"-",('Órdenes según Instancia'!W27/'Órdenes según Instancia'!AB27)))</f>
        <v>-</v>
      </c>
      <c r="H27" s="37">
        <f>IF('Órdenes según Instancia'!D27=0,"-",IF('Órdenes según Instancia'!AC27=0,"-",('Órdenes según Instancia'!D27/'Órdenes según Instancia'!AC27)))</f>
        <v>1</v>
      </c>
      <c r="I27" s="37" t="str">
        <f>IF('Órdenes según Instancia'!I27=0,"-",IF('Órdenes según Instancia'!AC27=0,"-",('Órdenes según Instancia'!I27/'Órdenes según Instancia'!AC27)))</f>
        <v>-</v>
      </c>
      <c r="J27" s="37" t="str">
        <f>IF('Órdenes según Instancia'!N27=0,"-",IF('Órdenes según Instancia'!AC27=0,"-",('Órdenes según Instancia'!N27/'Órdenes según Instancia'!AC27)))</f>
        <v>-</v>
      </c>
      <c r="K27" s="37" t="str">
        <f>IF('Órdenes según Instancia'!S27=0,"-",IF('Órdenes según Instancia'!AC27=0,"-",('Órdenes según Instancia'!S27/'Órdenes según Instancia'!AC27)))</f>
        <v>-</v>
      </c>
      <c r="L27" s="37" t="str">
        <f>IF('Órdenes según Instancia'!X27=0,"-",IF('Órdenes según Instancia'!AC27=0,"-",('Órdenes según Instancia'!X27/'Órdenes según Instancia'!AC27)))</f>
        <v>-</v>
      </c>
      <c r="M27" s="37">
        <f>IF('Órdenes según Instancia'!E27=0,"-",IF('Órdenes según Instancia'!AD27=0,"-",('Órdenes según Instancia'!E27/'Órdenes según Instancia'!AD27)))</f>
        <v>0.91676436107854631</v>
      </c>
      <c r="N27" s="37">
        <f>IF('Órdenes según Instancia'!J27=0,"-",IF('Órdenes según Instancia'!AD27=0,"-",('Órdenes según Instancia'!J27/'Órdenes según Instancia'!AD27)))</f>
        <v>3.5169988276670576E-3</v>
      </c>
      <c r="O27" s="37">
        <f>IF('Órdenes según Instancia'!O27=0,"-",IF('Órdenes según Instancia'!AD27=0,"-",('Órdenes según Instancia'!O27/'Órdenes según Instancia'!AD27)))</f>
        <v>7.1512309495896834E-2</v>
      </c>
      <c r="P27" s="37">
        <f>IF('Órdenes según Instancia'!T27=0,"-",IF('Órdenes según Instancia'!AD27=0,"-",('Órdenes según Instancia'!T27/'Órdenes según Instancia'!AD27)))</f>
        <v>8.2063305978898014E-3</v>
      </c>
      <c r="Q27" s="37" t="str">
        <f>IF('Órdenes según Instancia'!Y27=0,"-",IF('Órdenes según Instancia'!AD27=0,"-",('Órdenes según Instancia'!Y27/'Órdenes según Instancia'!AD27)))</f>
        <v>-</v>
      </c>
      <c r="R27" s="37">
        <f>IF('Órdenes según Instancia'!F27=0,"-",IF('Órdenes según Instancia'!AE27=0,"-",('Órdenes según Instancia'!F27/'Órdenes según Instancia'!AE27)))</f>
        <v>0.98671096345514953</v>
      </c>
      <c r="S27" s="37">
        <f>IF('Órdenes según Instancia'!K27=0,"-",IF('Órdenes según Instancia'!AE27=0,"-",('Órdenes según Instancia'!K27/'Órdenes según Instancia'!AE27)))</f>
        <v>3.3222591362126247E-3</v>
      </c>
      <c r="T27" s="37">
        <f>IF('Órdenes según Instancia'!P27=0,"-",IF('Órdenes según Instancia'!AE27=0,"-",('Órdenes según Instancia'!P27/'Órdenes según Instancia'!AE27)))</f>
        <v>9.9667774086378731E-3</v>
      </c>
      <c r="U27" s="37" t="str">
        <f>IF('Órdenes según Instancia'!U27=0,"-",IF('Órdenes según Instancia'!AE27=0,"-",('Órdenes según Instancia'!U27/('Órdenes según Instancia'!AE27))))</f>
        <v>-</v>
      </c>
      <c r="V27" s="37" t="str">
        <f>IF('Órdenes según Instancia'!Z27=0,"-",IF('Órdenes según Instancia'!AE27=0,"-",('Órdenes según Instancia'!Z27/'Órdenes según Instancia'!AE27)))</f>
        <v>-</v>
      </c>
    </row>
    <row r="28" spans="2:22" ht="20.100000000000001" customHeight="1" thickBot="1" x14ac:dyDescent="0.25">
      <c r="B28" s="4" t="s">
        <v>35</v>
      </c>
      <c r="C28" s="37">
        <f>IF('Órdenes según Instancia'!C28=0,"-",IF('Órdenes según Instancia'!AB28=0,"-",('Órdenes según Instancia'!C28/'Órdenes según Instancia'!AB28)))</f>
        <v>0.94801980198019797</v>
      </c>
      <c r="D28" s="37">
        <f>IF('Órdenes según Instancia'!H28=0,"-",IF('Órdenes según Instancia'!AB28=0,"-",('Órdenes según Instancia'!H28/'Órdenes según Instancia'!AB28)))</f>
        <v>9.9009900990099011E-3</v>
      </c>
      <c r="E28" s="37">
        <f>IF('Órdenes según Instancia'!M28=0,"-",IF('Órdenes según Instancia'!AB28=0,"-",('Órdenes según Instancia'!M28/'Órdenes según Instancia'!AB28)))</f>
        <v>3.9603960396039604E-2</v>
      </c>
      <c r="F28" s="37">
        <f>IF('Órdenes según Instancia'!R28=0,"-",IF('Órdenes según Instancia'!AB28=0,"-",('Órdenes según Instancia'!R28/'Órdenes según Instancia'!AB28)))</f>
        <v>2.4752475247524753E-3</v>
      </c>
      <c r="G28" s="37" t="str">
        <f>IF('Órdenes según Instancia'!W28=0,"-",IF('Órdenes según Instancia'!AB28=0,"-",('Órdenes según Instancia'!W28/'Órdenes según Instancia'!AB28)))</f>
        <v>-</v>
      </c>
      <c r="H28" s="37" t="str">
        <f>IF('Órdenes según Instancia'!D28=0,"-",IF('Órdenes según Instancia'!AC28=0,"-",('Órdenes según Instancia'!D28/'Órdenes según Instancia'!AC28)))</f>
        <v>-</v>
      </c>
      <c r="I28" s="37" t="str">
        <f>IF('Órdenes según Instancia'!I28=0,"-",IF('Órdenes según Instancia'!AC28=0,"-",('Órdenes según Instancia'!I28/'Órdenes según Instancia'!AC28)))</f>
        <v>-</v>
      </c>
      <c r="J28" s="37" t="str">
        <f>IF('Órdenes según Instancia'!N28=0,"-",IF('Órdenes según Instancia'!AC28=0,"-",('Órdenes según Instancia'!N28/'Órdenes según Instancia'!AC28)))</f>
        <v>-</v>
      </c>
      <c r="K28" s="37" t="str">
        <f>IF('Órdenes según Instancia'!S28=0,"-",IF('Órdenes según Instancia'!AC28=0,"-",('Órdenes según Instancia'!S28/'Órdenes según Instancia'!AC28)))</f>
        <v>-</v>
      </c>
      <c r="L28" s="37" t="str">
        <f>IF('Órdenes según Instancia'!X28=0,"-",IF('Órdenes según Instancia'!AC28=0,"-",('Órdenes según Instancia'!X28/'Órdenes según Instancia'!AC28)))</f>
        <v>-</v>
      </c>
      <c r="M28" s="37">
        <f>IF('Órdenes según Instancia'!E28=0,"-",IF('Órdenes según Instancia'!AD28=0,"-",('Órdenes según Instancia'!E28/'Órdenes según Instancia'!AD28)))</f>
        <v>0.92657342657342656</v>
      </c>
      <c r="N28" s="37">
        <f>IF('Órdenes según Instancia'!J28=0,"-",IF('Órdenes según Instancia'!AD28=0,"-",('Órdenes según Instancia'!J28/'Órdenes según Instancia'!AD28)))</f>
        <v>1.3986013986013986E-2</v>
      </c>
      <c r="O28" s="37">
        <f>IF('Órdenes según Instancia'!O28=0,"-",IF('Órdenes según Instancia'!AD28=0,"-",('Órdenes según Instancia'!O28/'Órdenes según Instancia'!AD28)))</f>
        <v>5.5944055944055944E-2</v>
      </c>
      <c r="P28" s="37">
        <f>IF('Órdenes según Instancia'!T28=0,"-",IF('Órdenes según Instancia'!AD28=0,"-",('Órdenes según Instancia'!T28/'Órdenes según Instancia'!AD28)))</f>
        <v>3.4965034965034965E-3</v>
      </c>
      <c r="Q28" s="37" t="str">
        <f>IF('Órdenes según Instancia'!Y28=0,"-",IF('Órdenes según Instancia'!AD28=0,"-",('Órdenes según Instancia'!Y28/'Órdenes según Instancia'!AD28)))</f>
        <v>-</v>
      </c>
      <c r="R28" s="37">
        <f>IF('Órdenes según Instancia'!F28=0,"-",IF('Órdenes según Instancia'!AE28=0,"-",('Órdenes según Instancia'!F28/'Órdenes según Instancia'!AE28)))</f>
        <v>1</v>
      </c>
      <c r="S28" s="37" t="str">
        <f>IF('Órdenes según Instancia'!K28=0,"-",IF('Órdenes según Instancia'!AE28=0,"-",('Órdenes según Instancia'!K28/'Órdenes según Instancia'!AE28)))</f>
        <v>-</v>
      </c>
      <c r="T28" s="37" t="str">
        <f>IF('Órdenes según Instancia'!P28=0,"-",IF('Órdenes según Instancia'!AE28=0,"-",('Órdenes según Instancia'!P28/'Órdenes según Instancia'!AE28)))</f>
        <v>-</v>
      </c>
      <c r="U28" s="37" t="str">
        <f>IF('Órdenes según Instancia'!U28=0,"-",IF('Órdenes según Instancia'!AE28=0,"-",('Órdenes según Instancia'!U28/('Órdenes según Instancia'!AE28))))</f>
        <v>-</v>
      </c>
      <c r="V28" s="37" t="str">
        <f>IF('Órdenes según Instancia'!Z28=0,"-",IF('Órdenes según Instancia'!AE28=0,"-",('Órdenes según Instancia'!Z28/'Órdenes según Instancia'!AE28)))</f>
        <v>-</v>
      </c>
    </row>
    <row r="29" spans="2:22" ht="20.100000000000001" customHeight="1" thickBot="1" x14ac:dyDescent="0.25">
      <c r="B29" s="4" t="s">
        <v>36</v>
      </c>
      <c r="C29" s="37">
        <f>IF('Órdenes según Instancia'!C29=0,"-",IF('Órdenes según Instancia'!AB29=0,"-",('Órdenes según Instancia'!C29/'Órdenes según Instancia'!AB29)))</f>
        <v>1</v>
      </c>
      <c r="D29" s="37" t="str">
        <f>IF('Órdenes según Instancia'!H29=0,"-",IF('Órdenes según Instancia'!AB29=0,"-",('Órdenes según Instancia'!H29/'Órdenes según Instancia'!AB29)))</f>
        <v>-</v>
      </c>
      <c r="E29" s="37" t="str">
        <f>IF('Órdenes según Instancia'!M29=0,"-",IF('Órdenes según Instancia'!AB29=0,"-",('Órdenes según Instancia'!M29/'Órdenes según Instancia'!AB29)))</f>
        <v>-</v>
      </c>
      <c r="F29" s="37" t="str">
        <f>IF('Órdenes según Instancia'!R29=0,"-",IF('Órdenes según Instancia'!AB29=0,"-",('Órdenes según Instancia'!R29/'Órdenes según Instancia'!AB29)))</f>
        <v>-</v>
      </c>
      <c r="G29" s="37" t="str">
        <f>IF('Órdenes según Instancia'!W29=0,"-",IF('Órdenes según Instancia'!AB29=0,"-",('Órdenes según Instancia'!W29/'Órdenes según Instancia'!AB29)))</f>
        <v>-</v>
      </c>
      <c r="H29" s="37" t="str">
        <f>IF('Órdenes según Instancia'!D29=0,"-",IF('Órdenes según Instancia'!AC29=0,"-",('Órdenes según Instancia'!D29/'Órdenes según Instancia'!AC29)))</f>
        <v>-</v>
      </c>
      <c r="I29" s="37" t="str">
        <f>IF('Órdenes según Instancia'!I29=0,"-",IF('Órdenes según Instancia'!AC29=0,"-",('Órdenes según Instancia'!I29/'Órdenes según Instancia'!AC29)))</f>
        <v>-</v>
      </c>
      <c r="J29" s="37" t="str">
        <f>IF('Órdenes según Instancia'!N29=0,"-",IF('Órdenes según Instancia'!AC29=0,"-",('Órdenes según Instancia'!N29/'Órdenes según Instancia'!AC29)))</f>
        <v>-</v>
      </c>
      <c r="K29" s="37" t="str">
        <f>IF('Órdenes según Instancia'!S29=0,"-",IF('Órdenes según Instancia'!AC29=0,"-",('Órdenes según Instancia'!S29/'Órdenes según Instancia'!AC29)))</f>
        <v>-</v>
      </c>
      <c r="L29" s="37" t="str">
        <f>IF('Órdenes según Instancia'!X29=0,"-",IF('Órdenes según Instancia'!AC29=0,"-",('Órdenes según Instancia'!X29/'Órdenes según Instancia'!AC29)))</f>
        <v>-</v>
      </c>
      <c r="M29" s="37">
        <f>IF('Órdenes según Instancia'!E29=0,"-",IF('Órdenes según Instancia'!AD29=0,"-",('Órdenes según Instancia'!E29/'Órdenes según Instancia'!AD29)))</f>
        <v>1</v>
      </c>
      <c r="N29" s="37" t="str">
        <f>IF('Órdenes según Instancia'!J29=0,"-",IF('Órdenes según Instancia'!AD29=0,"-",('Órdenes según Instancia'!J29/'Órdenes según Instancia'!AD29)))</f>
        <v>-</v>
      </c>
      <c r="O29" s="37" t="str">
        <f>IF('Órdenes según Instancia'!O29=0,"-",IF('Órdenes según Instancia'!AD29=0,"-",('Órdenes según Instancia'!O29/'Órdenes según Instancia'!AD29)))</f>
        <v>-</v>
      </c>
      <c r="P29" s="37" t="str">
        <f>IF('Órdenes según Instancia'!T29=0,"-",IF('Órdenes según Instancia'!AD29=0,"-",('Órdenes según Instancia'!T29/'Órdenes según Instancia'!AD29)))</f>
        <v>-</v>
      </c>
      <c r="Q29" s="37" t="str">
        <f>IF('Órdenes según Instancia'!Y29=0,"-",IF('Órdenes según Instancia'!AD29=0,"-",('Órdenes según Instancia'!Y29/'Órdenes según Instancia'!AD29)))</f>
        <v>-</v>
      </c>
      <c r="R29" s="37">
        <f>IF('Órdenes según Instancia'!F29=0,"-",IF('Órdenes según Instancia'!AE29=0,"-",('Órdenes según Instancia'!F29/'Órdenes según Instancia'!AE29)))</f>
        <v>1</v>
      </c>
      <c r="S29" s="37" t="str">
        <f>IF('Órdenes según Instancia'!K29=0,"-",IF('Órdenes según Instancia'!AE29=0,"-",('Órdenes según Instancia'!K29/'Órdenes según Instancia'!AE29)))</f>
        <v>-</v>
      </c>
      <c r="T29" s="37" t="str">
        <f>IF('Órdenes según Instancia'!P29=0,"-",IF('Órdenes según Instancia'!AE29=0,"-",('Órdenes según Instancia'!P29/'Órdenes según Instancia'!AE29)))</f>
        <v>-</v>
      </c>
      <c r="U29" s="37" t="str">
        <f>IF('Órdenes según Instancia'!U29=0,"-",IF('Órdenes según Instancia'!AE29=0,"-",('Órdenes según Instancia'!U29/('Órdenes según Instancia'!AE29))))</f>
        <v>-</v>
      </c>
      <c r="V29" s="37" t="str">
        <f>IF('Órdenes según Instancia'!Z29=0,"-",IF('Órdenes según Instancia'!AE29=0,"-",('Órdenes según Instancia'!Z29/'Órdenes según Instancia'!AE29)))</f>
        <v>-</v>
      </c>
    </row>
    <row r="30" spans="2:22" ht="20.100000000000001" customHeight="1" thickBot="1" x14ac:dyDescent="0.25">
      <c r="B30" s="5" t="s">
        <v>37</v>
      </c>
      <c r="C30" s="37">
        <f>IF('Órdenes según Instancia'!C30=0,"-",IF('Órdenes según Instancia'!AB30=0,"-",('Órdenes según Instancia'!C30/'Órdenes según Instancia'!AB30)))</f>
        <v>0.9887640449438202</v>
      </c>
      <c r="D30" s="37" t="str">
        <f>IF('Órdenes según Instancia'!H30=0,"-",IF('Órdenes según Instancia'!AB30=0,"-",('Órdenes según Instancia'!H30/'Órdenes según Instancia'!AB30)))</f>
        <v>-</v>
      </c>
      <c r="E30" s="37">
        <f>IF('Órdenes según Instancia'!M30=0,"-",IF('Órdenes según Instancia'!AB30=0,"-",('Órdenes según Instancia'!M30/'Órdenes según Instancia'!AB30)))</f>
        <v>1.1235955056179775E-2</v>
      </c>
      <c r="F30" s="37" t="str">
        <f>IF('Órdenes según Instancia'!R30=0,"-",IF('Órdenes según Instancia'!AB30=0,"-",('Órdenes según Instancia'!R30/'Órdenes según Instancia'!AB30)))</f>
        <v>-</v>
      </c>
      <c r="G30" s="37" t="str">
        <f>IF('Órdenes según Instancia'!W30=0,"-",IF('Órdenes según Instancia'!AB30=0,"-",('Órdenes según Instancia'!W30/'Órdenes según Instancia'!AB30)))</f>
        <v>-</v>
      </c>
      <c r="H30" s="37" t="str">
        <f>IF('Órdenes según Instancia'!D30=0,"-",IF('Órdenes según Instancia'!AC30=0,"-",('Órdenes según Instancia'!D30/'Órdenes según Instancia'!AC30)))</f>
        <v>-</v>
      </c>
      <c r="I30" s="37" t="str">
        <f>IF('Órdenes según Instancia'!I30=0,"-",IF('Órdenes según Instancia'!AC30=0,"-",('Órdenes según Instancia'!I30/'Órdenes según Instancia'!AC30)))</f>
        <v>-</v>
      </c>
      <c r="J30" s="37" t="str">
        <f>IF('Órdenes según Instancia'!N30=0,"-",IF('Órdenes según Instancia'!AC30=0,"-",('Órdenes según Instancia'!N30/'Órdenes según Instancia'!AC30)))</f>
        <v>-</v>
      </c>
      <c r="K30" s="37" t="str">
        <f>IF('Órdenes según Instancia'!S30=0,"-",IF('Órdenes según Instancia'!AC30=0,"-",('Órdenes según Instancia'!S30/'Órdenes según Instancia'!AC30)))</f>
        <v>-</v>
      </c>
      <c r="L30" s="37" t="str">
        <f>IF('Órdenes según Instancia'!X30=0,"-",IF('Órdenes según Instancia'!AC30=0,"-",('Órdenes según Instancia'!X30/'Órdenes según Instancia'!AC30)))</f>
        <v>-</v>
      </c>
      <c r="M30" s="37">
        <f>IF('Órdenes según Instancia'!E30=0,"-",IF('Órdenes según Instancia'!AD30=0,"-",('Órdenes según Instancia'!E30/'Órdenes según Instancia'!AD30)))</f>
        <v>0.98245614035087714</v>
      </c>
      <c r="N30" s="37" t="str">
        <f>IF('Órdenes según Instancia'!J30=0,"-",IF('Órdenes según Instancia'!AD30=0,"-",('Órdenes según Instancia'!J30/'Órdenes según Instancia'!AD30)))</f>
        <v>-</v>
      </c>
      <c r="O30" s="37">
        <f>IF('Órdenes según Instancia'!O30=0,"-",IF('Órdenes según Instancia'!AD30=0,"-",('Órdenes según Instancia'!O30/'Órdenes según Instancia'!AD30)))</f>
        <v>1.7543859649122806E-2</v>
      </c>
      <c r="P30" s="37" t="str">
        <f>IF('Órdenes según Instancia'!T30=0,"-",IF('Órdenes según Instancia'!AD30=0,"-",('Órdenes según Instancia'!T30/'Órdenes según Instancia'!AD30)))</f>
        <v>-</v>
      </c>
      <c r="Q30" s="37" t="str">
        <f>IF('Órdenes según Instancia'!Y30=0,"-",IF('Órdenes según Instancia'!AD30=0,"-",('Órdenes según Instancia'!Y30/'Órdenes según Instancia'!AD30)))</f>
        <v>-</v>
      </c>
      <c r="R30" s="37">
        <f>IF('Órdenes según Instancia'!F30=0,"-",IF('Órdenes según Instancia'!AE30=0,"-",('Órdenes según Instancia'!F30/'Órdenes según Instancia'!AE30)))</f>
        <v>1</v>
      </c>
      <c r="S30" s="37" t="str">
        <f>IF('Órdenes según Instancia'!K30=0,"-",IF('Órdenes según Instancia'!AE30=0,"-",('Órdenes según Instancia'!K30/'Órdenes según Instancia'!AE30)))</f>
        <v>-</v>
      </c>
      <c r="T30" s="37" t="str">
        <f>IF('Órdenes según Instancia'!P30=0,"-",IF('Órdenes según Instancia'!AE30=0,"-",('Órdenes según Instancia'!P30/'Órdenes según Instancia'!AE30)))</f>
        <v>-</v>
      </c>
      <c r="U30" s="37" t="str">
        <f>IF('Órdenes según Instancia'!U30=0,"-",IF('Órdenes según Instancia'!AE30=0,"-",('Órdenes según Instancia'!U30/('Órdenes según Instancia'!AE30))))</f>
        <v>-</v>
      </c>
      <c r="V30" s="37" t="str">
        <f>IF('Órdenes según Instancia'!Z30=0,"-",IF('Órdenes según Instancia'!AE30=0,"-",('Órdenes según Instancia'!Z30/'Órdenes según Instancia'!AE30)))</f>
        <v>-</v>
      </c>
    </row>
    <row r="31" spans="2:22" ht="20.100000000000001" customHeight="1" thickBot="1" x14ac:dyDescent="0.25">
      <c r="B31" s="6" t="s">
        <v>38</v>
      </c>
      <c r="C31" s="38">
        <f>IF('Órdenes según Instancia'!C31=0,"-",IF('Órdenes según Instancia'!AB31=0,"-",('Órdenes según Instancia'!C31/'Órdenes según Instancia'!AB31)))</f>
        <v>1</v>
      </c>
      <c r="D31" s="38" t="str">
        <f>IF('Órdenes según Instancia'!H31=0,"-",IF('Órdenes según Instancia'!AB31=0,"-",('Órdenes según Instancia'!H31/'Órdenes según Instancia'!AB31)))</f>
        <v>-</v>
      </c>
      <c r="E31" s="38" t="str">
        <f>IF('Órdenes según Instancia'!M31=0,"-",IF('Órdenes según Instancia'!AB31=0,"-",('Órdenes según Instancia'!M31/'Órdenes según Instancia'!AB31)))</f>
        <v>-</v>
      </c>
      <c r="F31" s="38" t="str">
        <f>IF('Órdenes según Instancia'!R31=0,"-",IF('Órdenes según Instancia'!AB31=0,"-",('Órdenes según Instancia'!R31/'Órdenes según Instancia'!AB31)))</f>
        <v>-</v>
      </c>
      <c r="G31" s="38" t="str">
        <f>IF('Órdenes según Instancia'!W31=0,"-",IF('Órdenes según Instancia'!AB31=0,"-",('Órdenes según Instancia'!W31/'Órdenes según Instancia'!AB31)))</f>
        <v>-</v>
      </c>
      <c r="H31" s="38" t="str">
        <f>IF('Órdenes según Instancia'!D31=0,"-",IF('Órdenes según Instancia'!AC31=0,"-",('Órdenes según Instancia'!D31/'Órdenes según Instancia'!AC31)))</f>
        <v>-</v>
      </c>
      <c r="I31" s="38" t="str">
        <f>IF('Órdenes según Instancia'!I31=0,"-",IF('Órdenes según Instancia'!AC31=0,"-",('Órdenes según Instancia'!I31/'Órdenes según Instancia'!AC31)))</f>
        <v>-</v>
      </c>
      <c r="J31" s="38" t="str">
        <f>IF('Órdenes según Instancia'!N31=0,"-",IF('Órdenes según Instancia'!AC31=0,"-",('Órdenes según Instancia'!N31/'Órdenes según Instancia'!AC31)))</f>
        <v>-</v>
      </c>
      <c r="K31" s="38" t="str">
        <f>IF('Órdenes según Instancia'!S31=0,"-",IF('Órdenes según Instancia'!AC31=0,"-",('Órdenes según Instancia'!S31/'Órdenes según Instancia'!AC31)))</f>
        <v>-</v>
      </c>
      <c r="L31" s="38" t="str">
        <f>IF('Órdenes según Instancia'!X31=0,"-",IF('Órdenes según Instancia'!AC31=0,"-",('Órdenes según Instancia'!X31/'Órdenes según Instancia'!AC31)))</f>
        <v>-</v>
      </c>
      <c r="M31" s="38">
        <f>IF('Órdenes según Instancia'!E31=0,"-",IF('Órdenes según Instancia'!AD31=0,"-",('Órdenes según Instancia'!E31/'Órdenes según Instancia'!AD31)))</f>
        <v>1</v>
      </c>
      <c r="N31" s="38" t="str">
        <f>IF('Órdenes según Instancia'!J31=0,"-",IF('Órdenes según Instancia'!AD31=0,"-",('Órdenes según Instancia'!J31/'Órdenes según Instancia'!AD31)))</f>
        <v>-</v>
      </c>
      <c r="O31" s="38" t="str">
        <f>IF('Órdenes según Instancia'!O31=0,"-",IF('Órdenes según Instancia'!AD31=0,"-",('Órdenes según Instancia'!O31/'Órdenes según Instancia'!AD31)))</f>
        <v>-</v>
      </c>
      <c r="P31" s="38" t="str">
        <f>IF('Órdenes según Instancia'!T31=0,"-",IF('Órdenes según Instancia'!AD31=0,"-",('Órdenes según Instancia'!T31/'Órdenes según Instancia'!AD31)))</f>
        <v>-</v>
      </c>
      <c r="Q31" s="38" t="str">
        <f>IF('Órdenes según Instancia'!Y31=0,"-",IF('Órdenes según Instancia'!AD31=0,"-",('Órdenes según Instancia'!Y31/'Órdenes según Instancia'!AD31)))</f>
        <v>-</v>
      </c>
      <c r="R31" s="38">
        <f>IF('Órdenes según Instancia'!F31=0,"-",IF('Órdenes según Instancia'!AE31=0,"-",('Órdenes según Instancia'!F31/'Órdenes según Instancia'!AE31)))</f>
        <v>1</v>
      </c>
      <c r="S31" s="38" t="str">
        <f>IF('Órdenes según Instancia'!K31=0,"-",IF('Órdenes según Instancia'!AE31=0,"-",('Órdenes según Instancia'!K31/'Órdenes según Instancia'!AE31)))</f>
        <v>-</v>
      </c>
      <c r="T31" s="38" t="str">
        <f>IF('Órdenes según Instancia'!P31=0,"-",IF('Órdenes según Instancia'!AE31=0,"-",('Órdenes según Instancia'!P31/'Órdenes según Instancia'!AE31)))</f>
        <v>-</v>
      </c>
      <c r="U31" s="38" t="str">
        <f>IF('Órdenes según Instancia'!U31=0,"-",IF('Órdenes según Instancia'!AE31=0,"-",('Órdenes según Instancia'!U31/('Órdenes según Instancia'!AE31))))</f>
        <v>-</v>
      </c>
      <c r="V31" s="38" t="str">
        <f>IF('Órdenes según Instancia'!Z31=0,"-",IF('Órdenes según Instancia'!AE31=0,"-",('Órdenes según Instancia'!Z31/'Órdenes según Instancia'!AE31)))</f>
        <v>-</v>
      </c>
    </row>
    <row r="32" spans="2:22" ht="20.100000000000001" customHeight="1" thickBot="1" x14ac:dyDescent="0.25">
      <c r="B32" s="7" t="s">
        <v>39</v>
      </c>
      <c r="C32" s="34">
        <f>IF('Órdenes según Instancia'!C32=0,"-",IF('Órdenes según Instancia'!AB32=0,"-",('Órdenes según Instancia'!C32/'Órdenes según Instancia'!AB32)))</f>
        <v>0.94066000605510147</v>
      </c>
      <c r="D32" s="34">
        <f>IF('Órdenes según Instancia'!H32=0,"-",IF('Órdenes según Instancia'!AB32=0,"-",('Órdenes según Instancia'!H32/'Órdenes según Instancia'!AB32)))</f>
        <v>3.5321424967201536E-3</v>
      </c>
      <c r="E32" s="34">
        <f>IF('Órdenes según Instancia'!M32=0,"-",IF('Órdenes según Instancia'!AB32=0,"-",('Órdenes según Instancia'!M32/'Órdenes según Instancia'!AB32)))</f>
        <v>4.3697648602280752E-2</v>
      </c>
      <c r="F32" s="34">
        <f>IF('Órdenes según Instancia'!R32=0,"-",IF('Órdenes según Instancia'!AB32=0,"-",('Órdenes según Instancia'!R32/'Órdenes según Instancia'!AB32)))</f>
        <v>1.2110202845897668E-2</v>
      </c>
      <c r="G32" s="34" t="str">
        <f>IF('Órdenes según Instancia'!W32=0,"-",IF('Órdenes según Instancia'!AB32=0,"-",('Órdenes según Instancia'!W32/'Órdenes según Instancia'!AB32)))</f>
        <v>-</v>
      </c>
      <c r="H32" s="34">
        <f>IF('Órdenes según Instancia'!D32=0,"-",IF('Órdenes según Instancia'!AC32=0,"-",('Órdenes según Instancia'!D32/'Órdenes según Instancia'!AC32)))</f>
        <v>1</v>
      </c>
      <c r="I32" s="34" t="str">
        <f>IF('Órdenes según Instancia'!I32=0,"-",IF('Órdenes según Instancia'!AC32=0,"-",('Órdenes según Instancia'!I32/'Órdenes según Instancia'!AC32)))</f>
        <v>-</v>
      </c>
      <c r="J32" s="34" t="str">
        <f>IF('Órdenes según Instancia'!N32=0,"-",IF('Órdenes según Instancia'!AC32=0,"-",('Órdenes según Instancia'!N32/'Órdenes según Instancia'!AC32)))</f>
        <v>-</v>
      </c>
      <c r="K32" s="34" t="str">
        <f>IF('Órdenes según Instancia'!S32=0,"-",IF('Órdenes según Instancia'!AC32=0,"-",('Órdenes según Instancia'!S32/'Órdenes según Instancia'!AC32)))</f>
        <v>-</v>
      </c>
      <c r="L32" s="34" t="str">
        <f>IF('Órdenes según Instancia'!X32=0,"-",IF('Órdenes según Instancia'!AC32=0,"-",('Órdenes según Instancia'!X32/'Órdenes según Instancia'!AC32)))</f>
        <v>-</v>
      </c>
      <c r="M32" s="34">
        <f>IF('Órdenes según Instancia'!E32=0,"-",IF('Órdenes según Instancia'!AD32=0,"-",('Órdenes según Instancia'!E32/'Órdenes según Instancia'!AD32)))</f>
        <v>0.92275457466126554</v>
      </c>
      <c r="N32" s="34">
        <f>IF('Órdenes según Instancia'!J32=0,"-",IF('Órdenes según Instancia'!AD32=0,"-",('Órdenes según Instancia'!J32/'Órdenes según Instancia'!AD32)))</f>
        <v>3.9111607766447827E-3</v>
      </c>
      <c r="O32" s="34">
        <f>IF('Órdenes según Instancia'!O32=0,"-",IF('Órdenes según Instancia'!AD32=0,"-",('Órdenes según Instancia'!O32/'Órdenes según Instancia'!AD32)))</f>
        <v>5.6991199888252547E-2</v>
      </c>
      <c r="P32" s="34">
        <f>IF('Órdenes según Instancia'!T32=0,"-",IF('Órdenes según Instancia'!AD32=0,"-",('Órdenes según Instancia'!T32/'Órdenes según Instancia'!AD32)))</f>
        <v>1.6343064673837129E-2</v>
      </c>
      <c r="Q32" s="34" t="str">
        <f>IF('Órdenes según Instancia'!Y32=0,"-",IF('Órdenes según Instancia'!AD32=0,"-",('Órdenes según Instancia'!Y32/'Órdenes según Instancia'!AD32)))</f>
        <v>-</v>
      </c>
      <c r="R32" s="34">
        <f>IF('Órdenes según Instancia'!F32=0,"-",IF('Órdenes según Instancia'!AE32=0,"-",('Órdenes según Instancia'!F32/'Órdenes según Instancia'!AE32)))</f>
        <v>0.98653702318623782</v>
      </c>
      <c r="S32" s="34">
        <f>IF('Órdenes según Instancia'!K32=0,"-",IF('Órdenes según Instancia'!AE32=0,"-",('Órdenes según Instancia'!K32/'Órdenes según Instancia'!AE32)))</f>
        <v>2.617801047120419E-3</v>
      </c>
      <c r="T32" s="34">
        <f>IF('Órdenes según Instancia'!P32=0,"-",IF('Órdenes según Instancia'!AE32=0,"-",('Órdenes según Instancia'!P32/'Órdenes según Instancia'!AE32)))</f>
        <v>9.3492894540014963E-3</v>
      </c>
      <c r="U32" s="34">
        <f>IF('Órdenes según Instancia'!U32=0,"-",IF('Órdenes según Instancia'!AE32=0,"-",('Órdenes según Instancia'!U32/('Órdenes según Instancia'!AE32))))</f>
        <v>1.4958863126402393E-3</v>
      </c>
      <c r="V32" s="34" t="str">
        <f>IF('Órdenes según Instancia'!Z32=0,"-",IF('Órdenes según Instancia'!AE32=0,"-",('Órdenes según Instancia'!Z32/'Órdenes según Instancia'!AE32)))</f>
        <v>-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s="68" customFormat="1" ht="58.5" customHeight="1" x14ac:dyDescent="0.2">
      <c r="C12" s="88" t="s">
        <v>229</v>
      </c>
      <c r="D12" s="88"/>
      <c r="E12" s="88" t="s">
        <v>150</v>
      </c>
      <c r="F12" s="88"/>
      <c r="G12" s="88" t="s">
        <v>151</v>
      </c>
      <c r="H12" s="88"/>
      <c r="I12" s="88" t="s">
        <v>230</v>
      </c>
      <c r="J12" s="88"/>
      <c r="K12" s="88" t="s">
        <v>231</v>
      </c>
      <c r="L12" s="88"/>
      <c r="M12" s="88" t="s">
        <v>152</v>
      </c>
      <c r="N12" s="88"/>
      <c r="O12" s="88" t="s">
        <v>153</v>
      </c>
      <c r="P12" s="88"/>
      <c r="Q12" s="88" t="s">
        <v>154</v>
      </c>
      <c r="R12" s="88"/>
      <c r="S12" s="88" t="s">
        <v>232</v>
      </c>
      <c r="T12" s="88"/>
      <c r="U12" s="88" t="s">
        <v>155</v>
      </c>
      <c r="V12" s="88"/>
      <c r="W12" s="88" t="s">
        <v>233</v>
      </c>
      <c r="X12" s="88"/>
      <c r="Y12" s="88" t="s">
        <v>234</v>
      </c>
      <c r="Z12" s="88"/>
      <c r="AA12" s="88" t="s">
        <v>235</v>
      </c>
      <c r="AB12" s="88"/>
      <c r="AC12" s="88" t="s">
        <v>236</v>
      </c>
      <c r="AD12" s="88"/>
      <c r="AE12" s="88" t="s">
        <v>237</v>
      </c>
      <c r="AF12" s="88"/>
      <c r="AG12" s="88" t="s">
        <v>156</v>
      </c>
      <c r="AH12" s="88"/>
      <c r="AI12" s="88" t="s">
        <v>157</v>
      </c>
      <c r="AJ12" s="88"/>
    </row>
    <row r="13" spans="2:36" ht="41.25" customHeight="1" x14ac:dyDescent="0.2">
      <c r="B13" s="40"/>
      <c r="C13" s="42" t="s">
        <v>158</v>
      </c>
      <c r="D13" s="42" t="s">
        <v>159</v>
      </c>
      <c r="E13" s="42" t="s">
        <v>158</v>
      </c>
      <c r="F13" s="42" t="s">
        <v>159</v>
      </c>
      <c r="G13" s="42" t="s">
        <v>158</v>
      </c>
      <c r="H13" s="42" t="s">
        <v>159</v>
      </c>
      <c r="I13" s="42" t="s">
        <v>158</v>
      </c>
      <c r="J13" s="42" t="s">
        <v>159</v>
      </c>
      <c r="K13" s="42" t="s">
        <v>158</v>
      </c>
      <c r="L13" s="42" t="s">
        <v>159</v>
      </c>
      <c r="M13" s="42" t="s">
        <v>158</v>
      </c>
      <c r="N13" s="42" t="s">
        <v>159</v>
      </c>
      <c r="O13" s="42" t="s">
        <v>158</v>
      </c>
      <c r="P13" s="42" t="s">
        <v>159</v>
      </c>
      <c r="Q13" s="42" t="s">
        <v>158</v>
      </c>
      <c r="R13" s="42" t="s">
        <v>159</v>
      </c>
      <c r="S13" s="42" t="s">
        <v>158</v>
      </c>
      <c r="T13" s="42" t="s">
        <v>159</v>
      </c>
      <c r="U13" s="42" t="s">
        <v>158</v>
      </c>
      <c r="V13" s="42" t="s">
        <v>159</v>
      </c>
      <c r="W13" s="42" t="s">
        <v>158</v>
      </c>
      <c r="X13" s="42" t="s">
        <v>159</v>
      </c>
      <c r="Y13" s="42" t="s">
        <v>158</v>
      </c>
      <c r="Z13" s="42" t="s">
        <v>159</v>
      </c>
      <c r="AA13" s="42" t="s">
        <v>158</v>
      </c>
      <c r="AB13" s="42" t="s">
        <v>159</v>
      </c>
      <c r="AC13" s="42" t="s">
        <v>158</v>
      </c>
      <c r="AD13" s="42" t="s">
        <v>159</v>
      </c>
      <c r="AE13" s="42" t="s">
        <v>158</v>
      </c>
      <c r="AF13" s="42" t="s">
        <v>159</v>
      </c>
      <c r="AG13" s="42" t="s">
        <v>158</v>
      </c>
      <c r="AH13" s="42" t="s">
        <v>159</v>
      </c>
      <c r="AI13" s="42" t="s">
        <v>158</v>
      </c>
      <c r="AJ13" s="42" t="s">
        <v>159</v>
      </c>
    </row>
    <row r="14" spans="2:36" ht="20.100000000000001" customHeight="1" thickBot="1" x14ac:dyDescent="0.25">
      <c r="B14" s="3" t="s">
        <v>22</v>
      </c>
      <c r="C14" s="41">
        <v>37</v>
      </c>
      <c r="D14" s="41">
        <v>67</v>
      </c>
      <c r="E14" s="41">
        <v>113</v>
      </c>
      <c r="F14" s="41">
        <v>100</v>
      </c>
      <c r="G14" s="41">
        <v>765</v>
      </c>
      <c r="H14" s="41">
        <v>771</v>
      </c>
      <c r="I14" s="41">
        <v>809</v>
      </c>
      <c r="J14" s="41">
        <v>710</v>
      </c>
      <c r="K14" s="41">
        <v>177</v>
      </c>
      <c r="L14" s="41">
        <v>114</v>
      </c>
      <c r="M14" s="41">
        <v>108</v>
      </c>
      <c r="N14" s="41">
        <v>45</v>
      </c>
      <c r="O14" s="41">
        <v>61</v>
      </c>
      <c r="P14" s="41">
        <v>181</v>
      </c>
      <c r="Q14" s="41">
        <v>2070</v>
      </c>
      <c r="R14" s="41">
        <v>1988</v>
      </c>
      <c r="S14" s="41">
        <v>213</v>
      </c>
      <c r="T14" s="41">
        <v>8</v>
      </c>
      <c r="U14" s="41">
        <v>1</v>
      </c>
      <c r="V14" s="41">
        <v>3</v>
      </c>
      <c r="W14" s="41">
        <v>21</v>
      </c>
      <c r="X14" s="41">
        <v>7</v>
      </c>
      <c r="Y14" s="41">
        <v>9</v>
      </c>
      <c r="Z14" s="41">
        <v>3</v>
      </c>
      <c r="AA14" s="41">
        <v>22</v>
      </c>
      <c r="AB14" s="41">
        <v>5</v>
      </c>
      <c r="AC14" s="41">
        <v>255</v>
      </c>
      <c r="AD14" s="41">
        <v>23</v>
      </c>
      <c r="AE14" s="41">
        <v>7</v>
      </c>
      <c r="AF14" s="41">
        <v>3</v>
      </c>
      <c r="AG14" s="41">
        <v>240</v>
      </c>
      <c r="AH14" s="41">
        <v>11</v>
      </c>
      <c r="AI14" s="41">
        <v>768</v>
      </c>
      <c r="AJ14" s="41">
        <v>63</v>
      </c>
    </row>
    <row r="15" spans="2:36" ht="20.100000000000001" customHeight="1" thickBot="1" x14ac:dyDescent="0.25">
      <c r="B15" s="4" t="s">
        <v>23</v>
      </c>
      <c r="C15" s="21">
        <v>2</v>
      </c>
      <c r="D15" s="21">
        <v>1</v>
      </c>
      <c r="E15" s="21">
        <v>1</v>
      </c>
      <c r="F15" s="21">
        <v>11</v>
      </c>
      <c r="G15" s="21">
        <v>163</v>
      </c>
      <c r="H15" s="21">
        <v>79</v>
      </c>
      <c r="I15" s="21">
        <v>166</v>
      </c>
      <c r="J15" s="21">
        <v>79</v>
      </c>
      <c r="K15" s="21">
        <v>2</v>
      </c>
      <c r="L15" s="21">
        <v>2</v>
      </c>
      <c r="M15" s="21">
        <v>29</v>
      </c>
      <c r="N15" s="21">
        <v>67</v>
      </c>
      <c r="O15" s="21">
        <v>7</v>
      </c>
      <c r="P15" s="21">
        <v>7</v>
      </c>
      <c r="Q15" s="21">
        <v>370</v>
      </c>
      <c r="R15" s="21">
        <v>246</v>
      </c>
      <c r="S15" s="21">
        <v>65</v>
      </c>
      <c r="T15" s="21">
        <v>6</v>
      </c>
      <c r="U15" s="21">
        <v>0</v>
      </c>
      <c r="V15" s="21">
        <v>0</v>
      </c>
      <c r="W15" s="21">
        <v>5</v>
      </c>
      <c r="X15" s="21">
        <v>0</v>
      </c>
      <c r="Y15" s="21">
        <v>1</v>
      </c>
      <c r="Z15" s="21">
        <v>0</v>
      </c>
      <c r="AA15" s="21">
        <v>34</v>
      </c>
      <c r="AB15" s="21">
        <v>2</v>
      </c>
      <c r="AC15" s="21">
        <v>57</v>
      </c>
      <c r="AD15" s="21">
        <v>6</v>
      </c>
      <c r="AE15" s="21">
        <v>0</v>
      </c>
      <c r="AF15" s="21">
        <v>0</v>
      </c>
      <c r="AG15" s="21">
        <v>20</v>
      </c>
      <c r="AH15" s="21">
        <v>4</v>
      </c>
      <c r="AI15" s="21">
        <v>182</v>
      </c>
      <c r="AJ15" s="21">
        <v>18</v>
      </c>
    </row>
    <row r="16" spans="2:36" ht="20.100000000000001" customHeight="1" thickBot="1" x14ac:dyDescent="0.25">
      <c r="B16" s="4" t="s">
        <v>24</v>
      </c>
      <c r="C16" s="21">
        <v>8</v>
      </c>
      <c r="D16" s="21">
        <v>0</v>
      </c>
      <c r="E16" s="21">
        <v>2</v>
      </c>
      <c r="F16" s="21">
        <v>4</v>
      </c>
      <c r="G16" s="21">
        <v>90</v>
      </c>
      <c r="H16" s="21">
        <v>54</v>
      </c>
      <c r="I16" s="21">
        <v>90</v>
      </c>
      <c r="J16" s="21">
        <v>50</v>
      </c>
      <c r="K16" s="21">
        <v>2</v>
      </c>
      <c r="L16" s="21">
        <v>0</v>
      </c>
      <c r="M16" s="21">
        <v>17</v>
      </c>
      <c r="N16" s="21">
        <v>33</v>
      </c>
      <c r="O16" s="21">
        <v>10</v>
      </c>
      <c r="P16" s="21">
        <v>13</v>
      </c>
      <c r="Q16" s="21">
        <v>219</v>
      </c>
      <c r="R16" s="21">
        <v>154</v>
      </c>
      <c r="S16" s="21">
        <v>16</v>
      </c>
      <c r="T16" s="21">
        <v>1</v>
      </c>
      <c r="U16" s="21">
        <v>0</v>
      </c>
      <c r="V16" s="21">
        <v>0</v>
      </c>
      <c r="W16" s="21">
        <v>11</v>
      </c>
      <c r="X16" s="21">
        <v>0</v>
      </c>
      <c r="Y16" s="21">
        <v>0</v>
      </c>
      <c r="Z16" s="21">
        <v>2</v>
      </c>
      <c r="AA16" s="21">
        <v>0</v>
      </c>
      <c r="AB16" s="21">
        <v>2</v>
      </c>
      <c r="AC16" s="21">
        <v>23</v>
      </c>
      <c r="AD16" s="21">
        <v>0</v>
      </c>
      <c r="AE16" s="21">
        <v>3</v>
      </c>
      <c r="AF16" s="21">
        <v>0</v>
      </c>
      <c r="AG16" s="21">
        <v>21</v>
      </c>
      <c r="AH16" s="21">
        <v>0</v>
      </c>
      <c r="AI16" s="21">
        <v>74</v>
      </c>
      <c r="AJ16" s="21">
        <v>5</v>
      </c>
    </row>
    <row r="17" spans="2:36" ht="20.100000000000001" customHeight="1" thickBot="1" x14ac:dyDescent="0.25">
      <c r="B17" s="4" t="s">
        <v>25</v>
      </c>
      <c r="C17" s="21">
        <v>2</v>
      </c>
      <c r="D17" s="21">
        <v>13</v>
      </c>
      <c r="E17" s="21">
        <v>0</v>
      </c>
      <c r="F17" s="21">
        <v>0</v>
      </c>
      <c r="G17" s="21">
        <v>142</v>
      </c>
      <c r="H17" s="21">
        <v>74</v>
      </c>
      <c r="I17" s="21">
        <v>203</v>
      </c>
      <c r="J17" s="21">
        <v>69</v>
      </c>
      <c r="K17" s="21">
        <v>29</v>
      </c>
      <c r="L17" s="21">
        <v>0</v>
      </c>
      <c r="M17" s="21">
        <v>8</v>
      </c>
      <c r="N17" s="21">
        <v>25</v>
      </c>
      <c r="O17" s="21">
        <v>6</v>
      </c>
      <c r="P17" s="21">
        <v>15</v>
      </c>
      <c r="Q17" s="21">
        <v>390</v>
      </c>
      <c r="R17" s="21">
        <v>196</v>
      </c>
      <c r="S17" s="21">
        <v>15</v>
      </c>
      <c r="T17" s="21">
        <v>0</v>
      </c>
      <c r="U17" s="21">
        <v>0</v>
      </c>
      <c r="V17" s="21">
        <v>0</v>
      </c>
      <c r="W17" s="21">
        <v>2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32</v>
      </c>
      <c r="AD17" s="21">
        <v>0</v>
      </c>
      <c r="AE17" s="21">
        <v>0</v>
      </c>
      <c r="AF17" s="21">
        <v>0</v>
      </c>
      <c r="AG17" s="21">
        <v>7</v>
      </c>
      <c r="AH17" s="21">
        <v>0</v>
      </c>
      <c r="AI17" s="21">
        <v>56</v>
      </c>
      <c r="AJ17" s="21">
        <v>0</v>
      </c>
    </row>
    <row r="18" spans="2:36" ht="20.100000000000001" customHeight="1" thickBot="1" x14ac:dyDescent="0.25">
      <c r="B18" s="4" t="s">
        <v>26</v>
      </c>
      <c r="C18" s="21">
        <v>8</v>
      </c>
      <c r="D18" s="21">
        <v>6</v>
      </c>
      <c r="E18" s="21">
        <v>8</v>
      </c>
      <c r="F18" s="21">
        <v>4</v>
      </c>
      <c r="G18" s="21">
        <v>258</v>
      </c>
      <c r="H18" s="21">
        <v>98</v>
      </c>
      <c r="I18" s="21">
        <v>233</v>
      </c>
      <c r="J18" s="21">
        <v>73</v>
      </c>
      <c r="K18" s="21">
        <v>65</v>
      </c>
      <c r="L18" s="21">
        <v>6</v>
      </c>
      <c r="M18" s="21">
        <v>71</v>
      </c>
      <c r="N18" s="21">
        <v>0</v>
      </c>
      <c r="O18" s="21">
        <v>15</v>
      </c>
      <c r="P18" s="21">
        <v>1</v>
      </c>
      <c r="Q18" s="21">
        <v>658</v>
      </c>
      <c r="R18" s="21">
        <v>188</v>
      </c>
      <c r="S18" s="21">
        <v>44</v>
      </c>
      <c r="T18" s="21">
        <v>0</v>
      </c>
      <c r="U18" s="21">
        <v>0</v>
      </c>
      <c r="V18" s="21">
        <v>0</v>
      </c>
      <c r="W18" s="21">
        <v>15</v>
      </c>
      <c r="X18" s="21">
        <v>2</v>
      </c>
      <c r="Y18" s="21">
        <v>0</v>
      </c>
      <c r="Z18" s="21">
        <v>2</v>
      </c>
      <c r="AA18" s="21">
        <v>7</v>
      </c>
      <c r="AB18" s="21">
        <v>5</v>
      </c>
      <c r="AC18" s="21">
        <v>60</v>
      </c>
      <c r="AD18" s="21">
        <v>0</v>
      </c>
      <c r="AE18" s="21">
        <v>0</v>
      </c>
      <c r="AF18" s="21">
        <v>0</v>
      </c>
      <c r="AG18" s="21">
        <v>21</v>
      </c>
      <c r="AH18" s="21">
        <v>0</v>
      </c>
      <c r="AI18" s="21">
        <v>147</v>
      </c>
      <c r="AJ18" s="21">
        <v>9</v>
      </c>
    </row>
    <row r="19" spans="2:36" ht="20.100000000000001" customHeight="1" thickBot="1" x14ac:dyDescent="0.25">
      <c r="B19" s="4" t="s">
        <v>27</v>
      </c>
      <c r="C19" s="21">
        <v>0</v>
      </c>
      <c r="D19" s="21">
        <v>4</v>
      </c>
      <c r="E19" s="21">
        <v>0</v>
      </c>
      <c r="F19" s="21">
        <v>0</v>
      </c>
      <c r="G19" s="21">
        <v>50</v>
      </c>
      <c r="H19" s="21">
        <v>6</v>
      </c>
      <c r="I19" s="21">
        <v>50</v>
      </c>
      <c r="J19" s="21">
        <v>6</v>
      </c>
      <c r="K19" s="21">
        <v>1</v>
      </c>
      <c r="L19" s="21">
        <v>1</v>
      </c>
      <c r="M19" s="21">
        <v>29</v>
      </c>
      <c r="N19" s="21">
        <v>4</v>
      </c>
      <c r="O19" s="21">
        <v>7</v>
      </c>
      <c r="P19" s="21">
        <v>0</v>
      </c>
      <c r="Q19" s="21">
        <v>137</v>
      </c>
      <c r="R19" s="21">
        <v>21</v>
      </c>
      <c r="S19" s="21">
        <v>9</v>
      </c>
      <c r="T19" s="21">
        <v>0</v>
      </c>
      <c r="U19" s="21">
        <v>0</v>
      </c>
      <c r="V19" s="21">
        <v>0</v>
      </c>
      <c r="W19" s="21">
        <v>2</v>
      </c>
      <c r="X19" s="21">
        <v>0</v>
      </c>
      <c r="Y19" s="21">
        <v>0</v>
      </c>
      <c r="Z19" s="21">
        <v>0</v>
      </c>
      <c r="AA19" s="21">
        <v>4</v>
      </c>
      <c r="AB19" s="21">
        <v>0</v>
      </c>
      <c r="AC19" s="21">
        <v>9</v>
      </c>
      <c r="AD19" s="21">
        <v>0</v>
      </c>
      <c r="AE19" s="21">
        <v>0</v>
      </c>
      <c r="AF19" s="21">
        <v>0</v>
      </c>
      <c r="AG19" s="21">
        <v>6</v>
      </c>
      <c r="AH19" s="21">
        <v>0</v>
      </c>
      <c r="AI19" s="21">
        <v>30</v>
      </c>
      <c r="AJ19" s="21">
        <v>0</v>
      </c>
    </row>
    <row r="20" spans="2:36" ht="20.100000000000001" customHeight="1" thickBot="1" x14ac:dyDescent="0.25">
      <c r="B20" s="4" t="s">
        <v>28</v>
      </c>
      <c r="C20" s="21">
        <v>11</v>
      </c>
      <c r="D20" s="21">
        <v>12</v>
      </c>
      <c r="E20" s="21">
        <v>57</v>
      </c>
      <c r="F20" s="21">
        <v>1</v>
      </c>
      <c r="G20" s="21">
        <v>205</v>
      </c>
      <c r="H20" s="21">
        <v>54</v>
      </c>
      <c r="I20" s="21">
        <v>217</v>
      </c>
      <c r="J20" s="21">
        <v>54</v>
      </c>
      <c r="K20" s="21">
        <v>14</v>
      </c>
      <c r="L20" s="21">
        <v>1</v>
      </c>
      <c r="M20" s="21">
        <v>27</v>
      </c>
      <c r="N20" s="21">
        <v>1</v>
      </c>
      <c r="O20" s="21">
        <v>7</v>
      </c>
      <c r="P20" s="21">
        <v>26</v>
      </c>
      <c r="Q20" s="21">
        <v>538</v>
      </c>
      <c r="R20" s="21">
        <v>149</v>
      </c>
      <c r="S20" s="21">
        <v>46</v>
      </c>
      <c r="T20" s="21">
        <v>2</v>
      </c>
      <c r="U20" s="21">
        <v>0</v>
      </c>
      <c r="V20" s="21">
        <v>0</v>
      </c>
      <c r="W20" s="21">
        <v>16</v>
      </c>
      <c r="X20" s="21">
        <v>0</v>
      </c>
      <c r="Y20" s="21">
        <v>1</v>
      </c>
      <c r="Z20" s="21">
        <v>0</v>
      </c>
      <c r="AA20" s="21">
        <v>10</v>
      </c>
      <c r="AB20" s="21">
        <v>0</v>
      </c>
      <c r="AC20" s="21">
        <v>57</v>
      </c>
      <c r="AD20" s="21">
        <v>2</v>
      </c>
      <c r="AE20" s="21">
        <v>2</v>
      </c>
      <c r="AF20" s="21">
        <v>0</v>
      </c>
      <c r="AG20" s="21">
        <v>37</v>
      </c>
      <c r="AH20" s="21">
        <v>4</v>
      </c>
      <c r="AI20" s="21">
        <v>169</v>
      </c>
      <c r="AJ20" s="21">
        <v>8</v>
      </c>
    </row>
    <row r="21" spans="2:36" ht="20.100000000000001" customHeight="1" thickBot="1" x14ac:dyDescent="0.25">
      <c r="B21" s="4" t="s">
        <v>29</v>
      </c>
      <c r="C21" s="21">
        <v>6</v>
      </c>
      <c r="D21" s="21">
        <v>2</v>
      </c>
      <c r="E21" s="21">
        <v>37</v>
      </c>
      <c r="F21" s="21">
        <v>6</v>
      </c>
      <c r="G21" s="21">
        <v>305</v>
      </c>
      <c r="H21" s="21">
        <v>15</v>
      </c>
      <c r="I21" s="21">
        <v>318</v>
      </c>
      <c r="J21" s="21">
        <v>31</v>
      </c>
      <c r="K21" s="21">
        <v>16</v>
      </c>
      <c r="L21" s="21">
        <v>16</v>
      </c>
      <c r="M21" s="21">
        <v>160</v>
      </c>
      <c r="N21" s="21">
        <v>11</v>
      </c>
      <c r="O21" s="21">
        <v>10</v>
      </c>
      <c r="P21" s="21">
        <v>15</v>
      </c>
      <c r="Q21" s="21">
        <v>852</v>
      </c>
      <c r="R21" s="21">
        <v>96</v>
      </c>
      <c r="S21" s="21">
        <v>65</v>
      </c>
      <c r="T21" s="21">
        <v>0</v>
      </c>
      <c r="U21" s="21">
        <v>0</v>
      </c>
      <c r="V21" s="21">
        <v>0</v>
      </c>
      <c r="W21" s="21">
        <v>16</v>
      </c>
      <c r="X21" s="21">
        <v>0</v>
      </c>
      <c r="Y21" s="21">
        <v>1</v>
      </c>
      <c r="Z21" s="21">
        <v>0</v>
      </c>
      <c r="AA21" s="21">
        <v>18</v>
      </c>
      <c r="AB21" s="21">
        <v>0</v>
      </c>
      <c r="AC21" s="21">
        <v>93</v>
      </c>
      <c r="AD21" s="21">
        <v>0</v>
      </c>
      <c r="AE21" s="21">
        <v>0</v>
      </c>
      <c r="AF21" s="21">
        <v>0</v>
      </c>
      <c r="AG21" s="21">
        <v>63</v>
      </c>
      <c r="AH21" s="21">
        <v>0</v>
      </c>
      <c r="AI21" s="21">
        <v>256</v>
      </c>
      <c r="AJ21" s="21">
        <v>0</v>
      </c>
    </row>
    <row r="22" spans="2:36" ht="20.100000000000001" customHeight="1" thickBot="1" x14ac:dyDescent="0.25">
      <c r="B22" s="4" t="s">
        <v>30</v>
      </c>
      <c r="C22" s="21">
        <v>7</v>
      </c>
      <c r="D22" s="21">
        <v>3</v>
      </c>
      <c r="E22" s="21">
        <v>7</v>
      </c>
      <c r="F22" s="21">
        <v>0</v>
      </c>
      <c r="G22" s="21">
        <v>531</v>
      </c>
      <c r="H22" s="21">
        <v>77</v>
      </c>
      <c r="I22" s="21">
        <v>570</v>
      </c>
      <c r="J22" s="21">
        <v>71</v>
      </c>
      <c r="K22" s="21">
        <v>75</v>
      </c>
      <c r="L22" s="21">
        <v>0</v>
      </c>
      <c r="M22" s="21">
        <v>32</v>
      </c>
      <c r="N22" s="21">
        <v>10</v>
      </c>
      <c r="O22" s="21">
        <v>16</v>
      </c>
      <c r="P22" s="21">
        <v>1</v>
      </c>
      <c r="Q22" s="21">
        <v>1238</v>
      </c>
      <c r="R22" s="21">
        <v>162</v>
      </c>
      <c r="S22" s="21">
        <v>101</v>
      </c>
      <c r="T22" s="21">
        <v>3</v>
      </c>
      <c r="U22" s="21">
        <v>0</v>
      </c>
      <c r="V22" s="21">
        <v>0</v>
      </c>
      <c r="W22" s="21">
        <v>22</v>
      </c>
      <c r="X22" s="21">
        <v>1</v>
      </c>
      <c r="Y22" s="21">
        <v>4</v>
      </c>
      <c r="Z22" s="21">
        <v>0</v>
      </c>
      <c r="AA22" s="21">
        <v>37</v>
      </c>
      <c r="AB22" s="21">
        <v>2</v>
      </c>
      <c r="AC22" s="21">
        <v>134</v>
      </c>
      <c r="AD22" s="21">
        <v>8</v>
      </c>
      <c r="AE22" s="21">
        <v>0</v>
      </c>
      <c r="AF22" s="21">
        <v>0</v>
      </c>
      <c r="AG22" s="21">
        <v>88</v>
      </c>
      <c r="AH22" s="21">
        <v>12</v>
      </c>
      <c r="AI22" s="21">
        <v>386</v>
      </c>
      <c r="AJ22" s="21">
        <v>26</v>
      </c>
    </row>
    <row r="23" spans="2:36" ht="20.100000000000001" customHeight="1" thickBot="1" x14ac:dyDescent="0.25">
      <c r="B23" s="4" t="s">
        <v>31</v>
      </c>
      <c r="C23" s="21">
        <v>28</v>
      </c>
      <c r="D23" s="21">
        <v>18</v>
      </c>
      <c r="E23" s="21">
        <v>149</v>
      </c>
      <c r="F23" s="21">
        <v>155</v>
      </c>
      <c r="G23" s="21">
        <v>689</v>
      </c>
      <c r="H23" s="21">
        <v>402</v>
      </c>
      <c r="I23" s="21">
        <v>644</v>
      </c>
      <c r="J23" s="21">
        <v>380</v>
      </c>
      <c r="K23" s="21">
        <v>49</v>
      </c>
      <c r="L23" s="21">
        <v>62</v>
      </c>
      <c r="M23" s="21">
        <v>103</v>
      </c>
      <c r="N23" s="21">
        <v>144</v>
      </c>
      <c r="O23" s="21">
        <v>234</v>
      </c>
      <c r="P23" s="21">
        <v>102</v>
      </c>
      <c r="Q23" s="21">
        <v>1896</v>
      </c>
      <c r="R23" s="21">
        <v>1263</v>
      </c>
      <c r="S23" s="21">
        <v>156</v>
      </c>
      <c r="T23" s="21">
        <v>62</v>
      </c>
      <c r="U23" s="21">
        <v>0</v>
      </c>
      <c r="V23" s="21">
        <v>0</v>
      </c>
      <c r="W23" s="21">
        <v>55</v>
      </c>
      <c r="X23" s="21">
        <v>3</v>
      </c>
      <c r="Y23" s="21">
        <v>2</v>
      </c>
      <c r="Z23" s="21">
        <v>0</v>
      </c>
      <c r="AA23" s="21">
        <v>57</v>
      </c>
      <c r="AB23" s="21">
        <v>0</v>
      </c>
      <c r="AC23" s="21">
        <v>198</v>
      </c>
      <c r="AD23" s="21">
        <v>6</v>
      </c>
      <c r="AE23" s="21">
        <v>24</v>
      </c>
      <c r="AF23" s="21">
        <v>57</v>
      </c>
      <c r="AG23" s="21">
        <v>160</v>
      </c>
      <c r="AH23" s="21">
        <v>61</v>
      </c>
      <c r="AI23" s="21">
        <v>652</v>
      </c>
      <c r="AJ23" s="21">
        <v>189</v>
      </c>
    </row>
    <row r="24" spans="2:36" ht="20.100000000000001" customHeight="1" thickBot="1" x14ac:dyDescent="0.25">
      <c r="B24" s="4" t="s">
        <v>32</v>
      </c>
      <c r="C24" s="21">
        <v>4</v>
      </c>
      <c r="D24" s="21">
        <v>2</v>
      </c>
      <c r="E24" s="21">
        <v>6</v>
      </c>
      <c r="F24" s="21">
        <v>0</v>
      </c>
      <c r="G24" s="21">
        <v>154</v>
      </c>
      <c r="H24" s="21">
        <v>18</v>
      </c>
      <c r="I24" s="21">
        <v>156</v>
      </c>
      <c r="J24" s="21">
        <v>17</v>
      </c>
      <c r="K24" s="21">
        <v>3</v>
      </c>
      <c r="L24" s="21">
        <v>1</v>
      </c>
      <c r="M24" s="21">
        <v>56</v>
      </c>
      <c r="N24" s="21">
        <v>1</v>
      </c>
      <c r="O24" s="21">
        <v>8</v>
      </c>
      <c r="P24" s="21">
        <v>0</v>
      </c>
      <c r="Q24" s="21">
        <v>387</v>
      </c>
      <c r="R24" s="21">
        <v>39</v>
      </c>
      <c r="S24" s="21">
        <v>35</v>
      </c>
      <c r="T24" s="21">
        <v>0</v>
      </c>
      <c r="U24" s="21">
        <v>4</v>
      </c>
      <c r="V24" s="21">
        <v>0</v>
      </c>
      <c r="W24" s="21">
        <v>3</v>
      </c>
      <c r="X24" s="21">
        <v>0</v>
      </c>
      <c r="Y24" s="21">
        <v>0</v>
      </c>
      <c r="Z24" s="21">
        <v>0</v>
      </c>
      <c r="AA24" s="21">
        <v>9</v>
      </c>
      <c r="AB24" s="21">
        <v>0</v>
      </c>
      <c r="AC24" s="21">
        <v>24</v>
      </c>
      <c r="AD24" s="21">
        <v>4</v>
      </c>
      <c r="AE24" s="21">
        <v>0</v>
      </c>
      <c r="AF24" s="21">
        <v>0</v>
      </c>
      <c r="AG24" s="21">
        <v>19</v>
      </c>
      <c r="AH24" s="21">
        <v>0</v>
      </c>
      <c r="AI24" s="21">
        <v>94</v>
      </c>
      <c r="AJ24" s="21">
        <v>4</v>
      </c>
    </row>
    <row r="25" spans="2:36" ht="20.100000000000001" customHeight="1" thickBot="1" x14ac:dyDescent="0.25">
      <c r="B25" s="4" t="s">
        <v>33</v>
      </c>
      <c r="C25" s="21">
        <v>4</v>
      </c>
      <c r="D25" s="21">
        <v>6</v>
      </c>
      <c r="E25" s="21">
        <v>31</v>
      </c>
      <c r="F25" s="21">
        <v>1</v>
      </c>
      <c r="G25" s="21">
        <v>280</v>
      </c>
      <c r="H25" s="21">
        <v>81</v>
      </c>
      <c r="I25" s="21">
        <v>285</v>
      </c>
      <c r="J25" s="21">
        <v>78</v>
      </c>
      <c r="K25" s="21">
        <v>8</v>
      </c>
      <c r="L25" s="21">
        <v>8</v>
      </c>
      <c r="M25" s="21">
        <v>58</v>
      </c>
      <c r="N25" s="21">
        <v>13</v>
      </c>
      <c r="O25" s="21">
        <v>0</v>
      </c>
      <c r="P25" s="21">
        <v>1</v>
      </c>
      <c r="Q25" s="21">
        <v>666</v>
      </c>
      <c r="R25" s="21">
        <v>188</v>
      </c>
      <c r="S25" s="21">
        <v>85</v>
      </c>
      <c r="T25" s="21">
        <v>1</v>
      </c>
      <c r="U25" s="21">
        <v>0</v>
      </c>
      <c r="V25" s="21">
        <v>0</v>
      </c>
      <c r="W25" s="21">
        <v>6</v>
      </c>
      <c r="X25" s="21">
        <v>2</v>
      </c>
      <c r="Y25" s="21">
        <v>0</v>
      </c>
      <c r="Z25" s="21">
        <v>0</v>
      </c>
      <c r="AA25" s="21">
        <v>6</v>
      </c>
      <c r="AB25" s="21">
        <v>1</v>
      </c>
      <c r="AC25" s="21">
        <v>91</v>
      </c>
      <c r="AD25" s="21">
        <v>5</v>
      </c>
      <c r="AE25" s="21">
        <v>9</v>
      </c>
      <c r="AF25" s="21">
        <v>0</v>
      </c>
      <c r="AG25" s="21">
        <v>59</v>
      </c>
      <c r="AH25" s="21">
        <v>6</v>
      </c>
      <c r="AI25" s="21">
        <v>256</v>
      </c>
      <c r="AJ25" s="21">
        <v>15</v>
      </c>
    </row>
    <row r="26" spans="2:36" ht="20.100000000000001" customHeight="1" thickBot="1" x14ac:dyDescent="0.25">
      <c r="B26" s="4" t="s">
        <v>34</v>
      </c>
      <c r="C26" s="21">
        <v>60</v>
      </c>
      <c r="D26" s="21">
        <v>13</v>
      </c>
      <c r="E26" s="21">
        <v>123</v>
      </c>
      <c r="F26" s="21">
        <v>0</v>
      </c>
      <c r="G26" s="21">
        <v>694</v>
      </c>
      <c r="H26" s="21">
        <v>144</v>
      </c>
      <c r="I26" s="21">
        <v>646</v>
      </c>
      <c r="J26" s="21">
        <v>145</v>
      </c>
      <c r="K26" s="21">
        <v>5</v>
      </c>
      <c r="L26" s="21">
        <v>0</v>
      </c>
      <c r="M26" s="21">
        <v>50</v>
      </c>
      <c r="N26" s="21">
        <v>1</v>
      </c>
      <c r="O26" s="21">
        <v>22</v>
      </c>
      <c r="P26" s="21">
        <v>2</v>
      </c>
      <c r="Q26" s="21">
        <v>1600</v>
      </c>
      <c r="R26" s="21">
        <v>305</v>
      </c>
      <c r="S26" s="21">
        <v>190</v>
      </c>
      <c r="T26" s="21">
        <v>2</v>
      </c>
      <c r="U26" s="21">
        <v>0</v>
      </c>
      <c r="V26" s="21">
        <v>0</v>
      </c>
      <c r="W26" s="21">
        <v>21</v>
      </c>
      <c r="X26" s="21">
        <v>0</v>
      </c>
      <c r="Y26" s="21">
        <v>4</v>
      </c>
      <c r="Z26" s="21">
        <v>0</v>
      </c>
      <c r="AA26" s="21">
        <v>27</v>
      </c>
      <c r="AB26" s="21">
        <v>0</v>
      </c>
      <c r="AC26" s="21">
        <v>215</v>
      </c>
      <c r="AD26" s="21">
        <v>2</v>
      </c>
      <c r="AE26" s="21">
        <v>5</v>
      </c>
      <c r="AF26" s="21">
        <v>2</v>
      </c>
      <c r="AG26" s="21">
        <v>111</v>
      </c>
      <c r="AH26" s="21">
        <v>4</v>
      </c>
      <c r="AI26" s="21">
        <v>573</v>
      </c>
      <c r="AJ26" s="21">
        <v>10</v>
      </c>
    </row>
    <row r="27" spans="2:36" ht="20.100000000000001" customHeight="1" thickBot="1" x14ac:dyDescent="0.25">
      <c r="B27" s="4" t="s">
        <v>35</v>
      </c>
      <c r="C27" s="21">
        <v>12</v>
      </c>
      <c r="D27" s="21">
        <v>2</v>
      </c>
      <c r="E27" s="21">
        <v>53</v>
      </c>
      <c r="F27" s="21">
        <v>0</v>
      </c>
      <c r="G27" s="21">
        <v>261</v>
      </c>
      <c r="H27" s="21">
        <v>24</v>
      </c>
      <c r="I27" s="21">
        <v>260</v>
      </c>
      <c r="J27" s="21">
        <v>22</v>
      </c>
      <c r="K27" s="21">
        <v>0</v>
      </c>
      <c r="L27" s="21">
        <v>0</v>
      </c>
      <c r="M27" s="21">
        <v>176</v>
      </c>
      <c r="N27" s="21">
        <v>2</v>
      </c>
      <c r="O27" s="21">
        <v>60</v>
      </c>
      <c r="P27" s="21">
        <v>2</v>
      </c>
      <c r="Q27" s="21">
        <v>822</v>
      </c>
      <c r="R27" s="21">
        <v>52</v>
      </c>
      <c r="S27" s="21">
        <v>96</v>
      </c>
      <c r="T27" s="21">
        <v>0</v>
      </c>
      <c r="U27" s="21">
        <v>0</v>
      </c>
      <c r="V27" s="21">
        <v>0</v>
      </c>
      <c r="W27" s="21">
        <v>2</v>
      </c>
      <c r="X27" s="21">
        <v>0</v>
      </c>
      <c r="Y27" s="21">
        <v>2</v>
      </c>
      <c r="Z27" s="21">
        <v>0</v>
      </c>
      <c r="AA27" s="21">
        <v>14</v>
      </c>
      <c r="AB27" s="21">
        <v>0</v>
      </c>
      <c r="AC27" s="21">
        <v>99</v>
      </c>
      <c r="AD27" s="21">
        <v>0</v>
      </c>
      <c r="AE27" s="21">
        <v>0</v>
      </c>
      <c r="AF27" s="21">
        <v>0</v>
      </c>
      <c r="AG27" s="21">
        <v>62</v>
      </c>
      <c r="AH27" s="21">
        <v>0</v>
      </c>
      <c r="AI27" s="21">
        <v>275</v>
      </c>
      <c r="AJ27" s="21">
        <v>0</v>
      </c>
    </row>
    <row r="28" spans="2:36" ht="20.100000000000001" customHeight="1" thickBot="1" x14ac:dyDescent="0.25">
      <c r="B28" s="4" t="s">
        <v>36</v>
      </c>
      <c r="C28" s="21">
        <v>21</v>
      </c>
      <c r="D28" s="21">
        <v>1</v>
      </c>
      <c r="E28" s="21">
        <v>11</v>
      </c>
      <c r="F28" s="21">
        <v>3</v>
      </c>
      <c r="G28" s="21">
        <v>65</v>
      </c>
      <c r="H28" s="21">
        <v>5</v>
      </c>
      <c r="I28" s="21">
        <v>65</v>
      </c>
      <c r="J28" s="21">
        <v>5</v>
      </c>
      <c r="K28" s="21">
        <v>3</v>
      </c>
      <c r="L28" s="21">
        <v>0</v>
      </c>
      <c r="M28" s="21">
        <v>27</v>
      </c>
      <c r="N28" s="21">
        <v>0</v>
      </c>
      <c r="O28" s="21">
        <v>49</v>
      </c>
      <c r="P28" s="21">
        <v>0</v>
      </c>
      <c r="Q28" s="21">
        <v>241</v>
      </c>
      <c r="R28" s="21">
        <v>14</v>
      </c>
      <c r="S28" s="21">
        <v>8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10</v>
      </c>
      <c r="AB28" s="21">
        <v>0</v>
      </c>
      <c r="AC28" s="21">
        <v>13</v>
      </c>
      <c r="AD28" s="21">
        <v>0</v>
      </c>
      <c r="AE28" s="21">
        <v>1</v>
      </c>
      <c r="AF28" s="21">
        <v>0</v>
      </c>
      <c r="AG28" s="21">
        <v>4</v>
      </c>
      <c r="AH28" s="21">
        <v>0</v>
      </c>
      <c r="AI28" s="21">
        <v>36</v>
      </c>
      <c r="AJ28" s="21">
        <v>0</v>
      </c>
    </row>
    <row r="29" spans="2:36" ht="20.100000000000001" customHeight="1" thickBot="1" x14ac:dyDescent="0.25">
      <c r="B29" s="5" t="s">
        <v>37</v>
      </c>
      <c r="C29" s="21">
        <v>1</v>
      </c>
      <c r="D29" s="21">
        <v>0</v>
      </c>
      <c r="E29" s="21">
        <v>11</v>
      </c>
      <c r="F29" s="21">
        <v>0</v>
      </c>
      <c r="G29" s="21">
        <v>93</v>
      </c>
      <c r="H29" s="21">
        <v>17</v>
      </c>
      <c r="I29" s="21">
        <v>99</v>
      </c>
      <c r="J29" s="21">
        <v>17</v>
      </c>
      <c r="K29" s="21">
        <v>4</v>
      </c>
      <c r="L29" s="21">
        <v>0</v>
      </c>
      <c r="M29" s="21">
        <v>15</v>
      </c>
      <c r="N29" s="21">
        <v>0</v>
      </c>
      <c r="O29" s="21">
        <v>1</v>
      </c>
      <c r="P29" s="21">
        <v>2</v>
      </c>
      <c r="Q29" s="21">
        <v>224</v>
      </c>
      <c r="R29" s="21">
        <v>36</v>
      </c>
      <c r="S29" s="21">
        <v>12</v>
      </c>
      <c r="T29" s="21">
        <v>2</v>
      </c>
      <c r="U29" s="21">
        <v>0</v>
      </c>
      <c r="V29" s="21">
        <v>0</v>
      </c>
      <c r="W29" s="21">
        <v>5</v>
      </c>
      <c r="X29" s="21">
        <v>0</v>
      </c>
      <c r="Y29" s="21">
        <v>2</v>
      </c>
      <c r="Z29" s="21">
        <v>0</v>
      </c>
      <c r="AA29" s="21">
        <v>4</v>
      </c>
      <c r="AB29" s="21">
        <v>0</v>
      </c>
      <c r="AC29" s="21">
        <v>18</v>
      </c>
      <c r="AD29" s="21">
        <v>2</v>
      </c>
      <c r="AE29" s="21">
        <v>2</v>
      </c>
      <c r="AF29" s="21">
        <v>0</v>
      </c>
      <c r="AG29" s="21">
        <v>16</v>
      </c>
      <c r="AH29" s="21">
        <v>2</v>
      </c>
      <c r="AI29" s="21">
        <v>59</v>
      </c>
      <c r="AJ29" s="21">
        <v>6</v>
      </c>
    </row>
    <row r="30" spans="2:36" ht="20.100000000000001" customHeight="1" thickBot="1" x14ac:dyDescent="0.25">
      <c r="B30" s="6" t="s">
        <v>38</v>
      </c>
      <c r="C30" s="22">
        <v>0</v>
      </c>
      <c r="D30" s="22">
        <v>3</v>
      </c>
      <c r="E30" s="22">
        <v>0</v>
      </c>
      <c r="F30" s="22">
        <v>0</v>
      </c>
      <c r="G30" s="22">
        <v>17</v>
      </c>
      <c r="H30" s="22">
        <v>4</v>
      </c>
      <c r="I30" s="22">
        <v>63</v>
      </c>
      <c r="J30" s="22">
        <v>4</v>
      </c>
      <c r="K30" s="22">
        <v>6</v>
      </c>
      <c r="L30" s="22">
        <v>0</v>
      </c>
      <c r="M30" s="22">
        <v>26</v>
      </c>
      <c r="N30" s="22">
        <v>0</v>
      </c>
      <c r="O30" s="22">
        <v>0</v>
      </c>
      <c r="P30" s="22">
        <v>0</v>
      </c>
      <c r="Q30" s="22">
        <v>112</v>
      </c>
      <c r="R30" s="22">
        <v>11</v>
      </c>
      <c r="S30" s="22">
        <v>47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53</v>
      </c>
      <c r="AD30" s="22">
        <v>0</v>
      </c>
      <c r="AE30" s="22">
        <v>2</v>
      </c>
      <c r="AF30" s="22">
        <v>0</v>
      </c>
      <c r="AG30" s="22">
        <v>16</v>
      </c>
      <c r="AH30" s="22">
        <v>0</v>
      </c>
      <c r="AI30" s="22">
        <v>118</v>
      </c>
      <c r="AJ30" s="22">
        <v>0</v>
      </c>
    </row>
    <row r="31" spans="2:36" ht="20.100000000000001" customHeight="1" thickBot="1" x14ac:dyDescent="0.25">
      <c r="B31" s="7" t="s">
        <v>39</v>
      </c>
      <c r="C31" s="9">
        <v>211</v>
      </c>
      <c r="D31" s="9">
        <v>153</v>
      </c>
      <c r="E31" s="9">
        <v>609</v>
      </c>
      <c r="F31" s="9">
        <v>285</v>
      </c>
      <c r="G31" s="9">
        <v>4762</v>
      </c>
      <c r="H31" s="9">
        <v>1923</v>
      </c>
      <c r="I31" s="9">
        <v>4874</v>
      </c>
      <c r="J31" s="9">
        <v>1811</v>
      </c>
      <c r="K31" s="9">
        <v>459</v>
      </c>
      <c r="L31" s="9">
        <v>211</v>
      </c>
      <c r="M31" s="9">
        <v>992</v>
      </c>
      <c r="N31" s="9">
        <v>357</v>
      </c>
      <c r="O31" s="9">
        <v>513</v>
      </c>
      <c r="P31" s="9">
        <v>368</v>
      </c>
      <c r="Q31" s="9">
        <v>12420</v>
      </c>
      <c r="R31" s="9">
        <v>5108</v>
      </c>
      <c r="S31" s="9">
        <v>1203</v>
      </c>
      <c r="T31" s="9">
        <v>87</v>
      </c>
      <c r="U31" s="9">
        <v>5</v>
      </c>
      <c r="V31" s="9">
        <v>3</v>
      </c>
      <c r="W31" s="9">
        <v>202</v>
      </c>
      <c r="X31" s="9">
        <v>15</v>
      </c>
      <c r="Y31" s="9">
        <v>26</v>
      </c>
      <c r="Z31" s="9">
        <v>7</v>
      </c>
      <c r="AA31" s="9">
        <v>259</v>
      </c>
      <c r="AB31" s="9">
        <v>17</v>
      </c>
      <c r="AC31" s="9">
        <v>1431</v>
      </c>
      <c r="AD31" s="9">
        <v>58</v>
      </c>
      <c r="AE31" s="9">
        <v>55</v>
      </c>
      <c r="AF31" s="9">
        <v>62</v>
      </c>
      <c r="AG31" s="9">
        <v>950</v>
      </c>
      <c r="AH31" s="9">
        <v>104</v>
      </c>
      <c r="AI31" s="9">
        <v>4131</v>
      </c>
      <c r="AJ31" s="9">
        <v>353</v>
      </c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I31"/>
  <sheetViews>
    <sheetView topLeftCell="A7" workbookViewId="0"/>
  </sheetViews>
  <sheetFormatPr baseColWidth="10" defaultRowHeight="12.75" x14ac:dyDescent="0.2"/>
  <cols>
    <col min="1" max="1" width="8.625" customWidth="1"/>
    <col min="2" max="2" width="27" customWidth="1"/>
    <col min="3" max="9" width="20.375" customWidth="1"/>
    <col min="19" max="19" width="12.75" customWidth="1"/>
  </cols>
  <sheetData>
    <row r="12" spans="2:9" ht="41.25" customHeight="1" x14ac:dyDescent="0.2">
      <c r="B12" s="16"/>
      <c r="C12" s="91" t="s">
        <v>228</v>
      </c>
      <c r="D12" s="92"/>
      <c r="E12" s="92"/>
      <c r="F12" s="92"/>
      <c r="G12" s="92"/>
      <c r="H12" s="92"/>
      <c r="I12" s="93"/>
    </row>
    <row r="13" spans="2:9" ht="41.25" customHeight="1" x14ac:dyDescent="0.2">
      <c r="B13" s="16"/>
      <c r="C13" s="43" t="s">
        <v>160</v>
      </c>
      <c r="D13" s="44" t="s">
        <v>161</v>
      </c>
      <c r="E13" s="44" t="s">
        <v>162</v>
      </c>
      <c r="F13" s="44" t="s">
        <v>163</v>
      </c>
      <c r="G13" s="44" t="s">
        <v>164</v>
      </c>
      <c r="H13" s="44" t="s">
        <v>166</v>
      </c>
      <c r="I13" s="44" t="s">
        <v>165</v>
      </c>
    </row>
    <row r="14" spans="2:9" ht="20.100000000000001" customHeight="1" thickBot="1" x14ac:dyDescent="0.25">
      <c r="B14" s="3" t="s">
        <v>22</v>
      </c>
      <c r="C14" s="41">
        <v>2137</v>
      </c>
      <c r="D14" s="41">
        <v>1623</v>
      </c>
      <c r="E14" s="41">
        <v>35</v>
      </c>
      <c r="F14" s="41">
        <v>475</v>
      </c>
      <c r="G14" s="41">
        <v>4</v>
      </c>
      <c r="H14" s="41">
        <v>1665</v>
      </c>
      <c r="I14" s="41">
        <v>472</v>
      </c>
    </row>
    <row r="15" spans="2:9" ht="20.100000000000001" customHeight="1" thickBot="1" x14ac:dyDescent="0.25">
      <c r="B15" s="4" t="s">
        <v>23</v>
      </c>
      <c r="C15" s="21">
        <v>209</v>
      </c>
      <c r="D15" s="21">
        <v>133</v>
      </c>
      <c r="E15" s="21">
        <v>0</v>
      </c>
      <c r="F15" s="21">
        <v>74</v>
      </c>
      <c r="G15" s="21">
        <v>2</v>
      </c>
      <c r="H15" s="21">
        <v>132</v>
      </c>
      <c r="I15" s="21">
        <v>77</v>
      </c>
    </row>
    <row r="16" spans="2:9" ht="20.100000000000001" customHeight="1" thickBot="1" x14ac:dyDescent="0.25">
      <c r="B16" s="4" t="s">
        <v>24</v>
      </c>
      <c r="C16" s="21">
        <v>208</v>
      </c>
      <c r="D16" s="21">
        <v>171</v>
      </c>
      <c r="E16" s="21">
        <v>0</v>
      </c>
      <c r="F16" s="21">
        <v>37</v>
      </c>
      <c r="G16" s="21">
        <v>0</v>
      </c>
      <c r="H16" s="21">
        <v>170</v>
      </c>
      <c r="I16" s="21">
        <v>38</v>
      </c>
    </row>
    <row r="17" spans="2:9" ht="20.100000000000001" customHeight="1" thickBot="1" x14ac:dyDescent="0.25">
      <c r="B17" s="4" t="s">
        <v>25</v>
      </c>
      <c r="C17" s="21">
        <v>308</v>
      </c>
      <c r="D17" s="21">
        <v>188</v>
      </c>
      <c r="E17" s="21">
        <v>10</v>
      </c>
      <c r="F17" s="21">
        <v>110</v>
      </c>
      <c r="G17" s="21">
        <v>0</v>
      </c>
      <c r="H17" s="21">
        <v>187</v>
      </c>
      <c r="I17" s="21">
        <v>121</v>
      </c>
    </row>
    <row r="18" spans="2:9" ht="20.100000000000001" customHeight="1" thickBot="1" x14ac:dyDescent="0.25">
      <c r="B18" s="4" t="s">
        <v>26</v>
      </c>
      <c r="C18" s="21">
        <v>512</v>
      </c>
      <c r="D18" s="21">
        <v>400</v>
      </c>
      <c r="E18" s="21">
        <v>13</v>
      </c>
      <c r="F18" s="21">
        <v>99</v>
      </c>
      <c r="G18" s="21">
        <v>0</v>
      </c>
      <c r="H18" s="21">
        <v>412</v>
      </c>
      <c r="I18" s="21">
        <v>100</v>
      </c>
    </row>
    <row r="19" spans="2:9" ht="20.100000000000001" customHeight="1" thickBot="1" x14ac:dyDescent="0.25">
      <c r="B19" s="4" t="s">
        <v>27</v>
      </c>
      <c r="C19" s="21">
        <v>77</v>
      </c>
      <c r="D19" s="21">
        <v>56</v>
      </c>
      <c r="E19" s="21">
        <v>1</v>
      </c>
      <c r="F19" s="21">
        <v>20</v>
      </c>
      <c r="G19" s="21">
        <v>0</v>
      </c>
      <c r="H19" s="21">
        <v>57</v>
      </c>
      <c r="I19" s="21">
        <v>20</v>
      </c>
    </row>
    <row r="20" spans="2:9" ht="20.100000000000001" customHeight="1" thickBot="1" x14ac:dyDescent="0.25">
      <c r="B20" s="4" t="s">
        <v>28</v>
      </c>
      <c r="C20" s="21">
        <v>378</v>
      </c>
      <c r="D20" s="21">
        <v>259</v>
      </c>
      <c r="E20" s="21">
        <v>2</v>
      </c>
      <c r="F20" s="21">
        <v>111</v>
      </c>
      <c r="G20" s="21">
        <v>6</v>
      </c>
      <c r="H20" s="21">
        <v>261</v>
      </c>
      <c r="I20" s="21">
        <v>117</v>
      </c>
    </row>
    <row r="21" spans="2:9" ht="20.100000000000001" customHeight="1" thickBot="1" x14ac:dyDescent="0.25">
      <c r="B21" s="4" t="s">
        <v>29</v>
      </c>
      <c r="C21" s="21">
        <v>435</v>
      </c>
      <c r="D21" s="21">
        <v>284</v>
      </c>
      <c r="E21" s="21">
        <v>8</v>
      </c>
      <c r="F21" s="21">
        <v>140</v>
      </c>
      <c r="G21" s="21">
        <v>3</v>
      </c>
      <c r="H21" s="21">
        <v>291</v>
      </c>
      <c r="I21" s="21">
        <v>144</v>
      </c>
    </row>
    <row r="22" spans="2:9" ht="20.100000000000001" customHeight="1" thickBot="1" x14ac:dyDescent="0.25">
      <c r="B22" s="4" t="s">
        <v>30</v>
      </c>
      <c r="C22" s="21">
        <v>1265</v>
      </c>
      <c r="D22" s="21">
        <v>817</v>
      </c>
      <c r="E22" s="21">
        <v>9</v>
      </c>
      <c r="F22" s="21">
        <v>436</v>
      </c>
      <c r="G22" s="21">
        <v>3</v>
      </c>
      <c r="H22" s="21">
        <v>776</v>
      </c>
      <c r="I22" s="21">
        <v>489</v>
      </c>
    </row>
    <row r="23" spans="2:9" ht="20.100000000000001" customHeight="1" thickBot="1" x14ac:dyDescent="0.25">
      <c r="B23" s="4" t="s">
        <v>31</v>
      </c>
      <c r="C23" s="21">
        <v>1369</v>
      </c>
      <c r="D23" s="21">
        <v>839</v>
      </c>
      <c r="E23" s="21">
        <v>58</v>
      </c>
      <c r="F23" s="21">
        <v>452</v>
      </c>
      <c r="G23" s="21">
        <v>20</v>
      </c>
      <c r="H23" s="21">
        <v>866</v>
      </c>
      <c r="I23" s="21">
        <v>503</v>
      </c>
    </row>
    <row r="24" spans="2:9" ht="20.100000000000001" customHeight="1" thickBot="1" x14ac:dyDescent="0.25">
      <c r="B24" s="4" t="s">
        <v>32</v>
      </c>
      <c r="C24" s="21">
        <v>240</v>
      </c>
      <c r="D24" s="21">
        <v>208</v>
      </c>
      <c r="E24" s="21">
        <v>2</v>
      </c>
      <c r="F24" s="21">
        <v>30</v>
      </c>
      <c r="G24" s="21">
        <v>0</v>
      </c>
      <c r="H24" s="21">
        <v>218</v>
      </c>
      <c r="I24" s="21">
        <v>22</v>
      </c>
    </row>
    <row r="25" spans="2:9" ht="20.100000000000001" customHeight="1" thickBot="1" x14ac:dyDescent="0.25">
      <c r="B25" s="4" t="s">
        <v>33</v>
      </c>
      <c r="C25" s="21">
        <v>557</v>
      </c>
      <c r="D25" s="21">
        <v>420</v>
      </c>
      <c r="E25" s="21">
        <v>5</v>
      </c>
      <c r="F25" s="21">
        <v>132</v>
      </c>
      <c r="G25" s="21">
        <v>0</v>
      </c>
      <c r="H25" s="21">
        <v>446</v>
      </c>
      <c r="I25" s="21">
        <v>111</v>
      </c>
    </row>
    <row r="26" spans="2:9" ht="20.100000000000001" customHeight="1" thickBot="1" x14ac:dyDescent="0.25">
      <c r="B26" s="4" t="s">
        <v>34</v>
      </c>
      <c r="C26" s="21">
        <v>1463</v>
      </c>
      <c r="D26" s="21">
        <v>818</v>
      </c>
      <c r="E26" s="21">
        <v>22</v>
      </c>
      <c r="F26" s="21">
        <v>619</v>
      </c>
      <c r="G26" s="21">
        <v>4</v>
      </c>
      <c r="H26" s="21">
        <v>793</v>
      </c>
      <c r="I26" s="21">
        <v>670</v>
      </c>
    </row>
    <row r="27" spans="2:9" ht="20.100000000000001" customHeight="1" thickBot="1" x14ac:dyDescent="0.25">
      <c r="B27" s="4" t="s">
        <v>35</v>
      </c>
      <c r="C27" s="21">
        <v>404</v>
      </c>
      <c r="D27" s="21">
        <v>240</v>
      </c>
      <c r="E27" s="21">
        <v>4</v>
      </c>
      <c r="F27" s="21">
        <v>139</v>
      </c>
      <c r="G27" s="21">
        <v>21</v>
      </c>
      <c r="H27" s="21">
        <v>244</v>
      </c>
      <c r="I27" s="21">
        <v>160</v>
      </c>
    </row>
    <row r="28" spans="2:9" ht="20.100000000000001" customHeight="1" thickBot="1" x14ac:dyDescent="0.25">
      <c r="B28" s="4" t="s">
        <v>36</v>
      </c>
      <c r="C28" s="21">
        <v>91</v>
      </c>
      <c r="D28" s="21">
        <v>55</v>
      </c>
      <c r="E28" s="21">
        <v>1</v>
      </c>
      <c r="F28" s="21">
        <v>33</v>
      </c>
      <c r="G28" s="21">
        <v>2</v>
      </c>
      <c r="H28" s="21">
        <v>51</v>
      </c>
      <c r="I28" s="21">
        <v>40</v>
      </c>
    </row>
    <row r="29" spans="2:9" ht="20.100000000000001" customHeight="1" thickBot="1" x14ac:dyDescent="0.25">
      <c r="B29" s="5" t="s">
        <v>37</v>
      </c>
      <c r="C29" s="21">
        <v>178</v>
      </c>
      <c r="D29" s="21">
        <v>100</v>
      </c>
      <c r="E29" s="21">
        <v>1</v>
      </c>
      <c r="F29" s="21">
        <v>75</v>
      </c>
      <c r="G29" s="21">
        <v>2</v>
      </c>
      <c r="H29" s="21">
        <v>103</v>
      </c>
      <c r="I29" s="21">
        <v>75</v>
      </c>
    </row>
    <row r="30" spans="2:9" ht="20.100000000000001" customHeight="1" thickBot="1" x14ac:dyDescent="0.25">
      <c r="B30" s="6" t="s">
        <v>38</v>
      </c>
      <c r="C30" s="22">
        <v>78</v>
      </c>
      <c r="D30" s="22">
        <v>57</v>
      </c>
      <c r="E30" s="22">
        <v>0</v>
      </c>
      <c r="F30" s="22">
        <v>21</v>
      </c>
      <c r="G30" s="22">
        <v>0</v>
      </c>
      <c r="H30" s="22">
        <v>51</v>
      </c>
      <c r="I30" s="22">
        <v>27</v>
      </c>
    </row>
    <row r="31" spans="2:9" ht="20.100000000000001" customHeight="1" thickBot="1" x14ac:dyDescent="0.25">
      <c r="B31" s="7" t="s">
        <v>39</v>
      </c>
      <c r="C31" s="9">
        <v>9909</v>
      </c>
      <c r="D31" s="9">
        <v>6668</v>
      </c>
      <c r="E31" s="9">
        <v>171</v>
      </c>
      <c r="F31" s="9">
        <v>3003</v>
      </c>
      <c r="G31" s="9">
        <v>67</v>
      </c>
      <c r="H31" s="9">
        <v>6723</v>
      </c>
      <c r="I31" s="9">
        <v>3186</v>
      </c>
    </row>
  </sheetData>
  <mergeCells count="1">
    <mergeCell ref="C12:I1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x14ac:dyDescent="0.2">
      <c r="B9" s="91" t="s">
        <v>247</v>
      </c>
      <c r="C9" s="92"/>
    </row>
    <row r="10" spans="2:3" ht="20.100000000000001" customHeight="1" thickBot="1" x14ac:dyDescent="0.25">
      <c r="B10" s="3" t="s">
        <v>22</v>
      </c>
      <c r="C10" s="41">
        <v>779</v>
      </c>
    </row>
    <row r="11" spans="2:3" ht="20.100000000000001" customHeight="1" thickBot="1" x14ac:dyDescent="0.25">
      <c r="B11" s="4" t="s">
        <v>23</v>
      </c>
      <c r="C11" s="21">
        <v>74</v>
      </c>
    </row>
    <row r="12" spans="2:3" ht="20.100000000000001" customHeight="1" thickBot="1" x14ac:dyDescent="0.25">
      <c r="B12" s="4" t="s">
        <v>24</v>
      </c>
      <c r="C12" s="21">
        <v>86</v>
      </c>
    </row>
    <row r="13" spans="2:3" ht="20.100000000000001" customHeight="1" thickBot="1" x14ac:dyDescent="0.25">
      <c r="B13" s="4" t="s">
        <v>25</v>
      </c>
      <c r="C13" s="21">
        <v>177</v>
      </c>
    </row>
    <row r="14" spans="2:3" ht="20.100000000000001" customHeight="1" thickBot="1" x14ac:dyDescent="0.25">
      <c r="B14" s="4" t="s">
        <v>26</v>
      </c>
      <c r="C14" s="21">
        <v>440</v>
      </c>
    </row>
    <row r="15" spans="2:3" ht="20.100000000000001" customHeight="1" thickBot="1" x14ac:dyDescent="0.25">
      <c r="B15" s="4" t="s">
        <v>27</v>
      </c>
      <c r="C15" s="21">
        <v>48</v>
      </c>
    </row>
    <row r="16" spans="2:3" ht="20.100000000000001" customHeight="1" thickBot="1" x14ac:dyDescent="0.25">
      <c r="B16" s="4" t="s">
        <v>28</v>
      </c>
      <c r="C16" s="21">
        <v>91</v>
      </c>
    </row>
    <row r="17" spans="2:3" ht="20.100000000000001" customHeight="1" thickBot="1" x14ac:dyDescent="0.25">
      <c r="B17" s="4" t="s">
        <v>29</v>
      </c>
      <c r="C17" s="21">
        <v>161</v>
      </c>
    </row>
    <row r="18" spans="2:3" ht="20.100000000000001" customHeight="1" thickBot="1" x14ac:dyDescent="0.25">
      <c r="B18" s="4" t="s">
        <v>30</v>
      </c>
      <c r="C18" s="21">
        <v>286</v>
      </c>
    </row>
    <row r="19" spans="2:3" ht="20.100000000000001" customHeight="1" thickBot="1" x14ac:dyDescent="0.25">
      <c r="B19" s="4" t="s">
        <v>31</v>
      </c>
      <c r="C19" s="21">
        <v>561</v>
      </c>
    </row>
    <row r="20" spans="2:3" ht="20.100000000000001" customHeight="1" thickBot="1" x14ac:dyDescent="0.25">
      <c r="B20" s="4" t="s">
        <v>32</v>
      </c>
      <c r="C20" s="21">
        <v>85</v>
      </c>
    </row>
    <row r="21" spans="2:3" ht="20.100000000000001" customHeight="1" thickBot="1" x14ac:dyDescent="0.25">
      <c r="B21" s="4" t="s">
        <v>33</v>
      </c>
      <c r="C21" s="21">
        <v>159</v>
      </c>
    </row>
    <row r="22" spans="2:3" ht="20.100000000000001" customHeight="1" thickBot="1" x14ac:dyDescent="0.25">
      <c r="B22" s="4" t="s">
        <v>34</v>
      </c>
      <c r="C22" s="21">
        <v>143</v>
      </c>
    </row>
    <row r="23" spans="2:3" ht="20.100000000000001" customHeight="1" thickBot="1" x14ac:dyDescent="0.25">
      <c r="B23" s="4" t="s">
        <v>35</v>
      </c>
      <c r="C23" s="21">
        <v>239</v>
      </c>
    </row>
    <row r="24" spans="2:3" ht="20.100000000000001" customHeight="1" thickBot="1" x14ac:dyDescent="0.25">
      <c r="B24" s="4" t="s">
        <v>36</v>
      </c>
      <c r="C24" s="21">
        <v>51</v>
      </c>
    </row>
    <row r="25" spans="2:3" ht="20.100000000000001" customHeight="1" thickBot="1" x14ac:dyDescent="0.25">
      <c r="B25" s="5" t="s">
        <v>37</v>
      </c>
      <c r="C25" s="21">
        <v>193</v>
      </c>
    </row>
    <row r="26" spans="2:3" ht="20.100000000000001" customHeight="1" thickBot="1" x14ac:dyDescent="0.25">
      <c r="B26" s="6" t="s">
        <v>38</v>
      </c>
      <c r="C26" s="22">
        <v>42</v>
      </c>
    </row>
    <row r="27" spans="2:3" ht="20.100000000000001" customHeight="1" thickBot="1" x14ac:dyDescent="0.25">
      <c r="B27" s="7" t="s">
        <v>39</v>
      </c>
      <c r="C27" s="9">
        <v>3615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8"/>
  <sheetViews>
    <sheetView workbookViewId="0">
      <selection activeCell="I25" sqref="I25"/>
    </sheetView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45"/>
      <c r="C9" s="91" t="s">
        <v>245</v>
      </c>
      <c r="D9" s="92"/>
      <c r="E9" s="92"/>
      <c r="F9" s="92"/>
      <c r="G9" s="92"/>
      <c r="H9" s="91" t="s">
        <v>246</v>
      </c>
      <c r="I9" s="92"/>
      <c r="J9" s="92"/>
      <c r="K9" s="92"/>
      <c r="L9" s="92"/>
      <c r="M9" s="91" t="s">
        <v>53</v>
      </c>
      <c r="N9" s="92"/>
      <c r="O9" s="92"/>
      <c r="P9" s="92"/>
      <c r="Q9" s="92"/>
    </row>
    <row r="10" spans="2:17" ht="41.25" customHeight="1" x14ac:dyDescent="0.2">
      <c r="B10" s="46"/>
      <c r="C10" s="43" t="s">
        <v>167</v>
      </c>
      <c r="D10" s="43" t="s">
        <v>168</v>
      </c>
      <c r="E10" s="43" t="s">
        <v>169</v>
      </c>
      <c r="F10" s="43" t="s">
        <v>170</v>
      </c>
      <c r="G10" s="43" t="s">
        <v>171</v>
      </c>
      <c r="H10" s="43" t="s">
        <v>167</v>
      </c>
      <c r="I10" s="43" t="s">
        <v>168</v>
      </c>
      <c r="J10" s="43" t="s">
        <v>169</v>
      </c>
      <c r="K10" s="43" t="s">
        <v>170</v>
      </c>
      <c r="L10" s="43" t="s">
        <v>171</v>
      </c>
      <c r="M10" s="43" t="s">
        <v>167</v>
      </c>
      <c r="N10" s="43" t="s">
        <v>168</v>
      </c>
      <c r="O10" s="43" t="s">
        <v>169</v>
      </c>
      <c r="P10" s="43" t="s">
        <v>170</v>
      </c>
      <c r="Q10" s="43" t="s">
        <v>171</v>
      </c>
    </row>
    <row r="11" spans="2:17" ht="20.100000000000001" customHeight="1" thickBot="1" x14ac:dyDescent="0.25">
      <c r="B11" s="3" t="s">
        <v>22</v>
      </c>
      <c r="C11" s="41">
        <v>1212</v>
      </c>
      <c r="D11" s="41">
        <v>812</v>
      </c>
      <c r="E11" s="41">
        <v>214</v>
      </c>
      <c r="F11" s="41">
        <v>166</v>
      </c>
      <c r="G11" s="41">
        <v>20</v>
      </c>
      <c r="H11" s="41">
        <v>2</v>
      </c>
      <c r="I11" s="41">
        <v>0</v>
      </c>
      <c r="J11" s="41">
        <v>0</v>
      </c>
      <c r="K11" s="41">
        <v>2</v>
      </c>
      <c r="L11" s="41">
        <v>0</v>
      </c>
      <c r="M11" s="41">
        <v>1214</v>
      </c>
      <c r="N11" s="41">
        <v>812</v>
      </c>
      <c r="O11" s="41">
        <v>214</v>
      </c>
      <c r="P11" s="41">
        <v>168</v>
      </c>
      <c r="Q11" s="41">
        <v>20</v>
      </c>
    </row>
    <row r="12" spans="2:17" ht="20.100000000000001" customHeight="1" thickBot="1" x14ac:dyDescent="0.25">
      <c r="B12" s="4" t="s">
        <v>23</v>
      </c>
      <c r="C12" s="21">
        <v>166</v>
      </c>
      <c r="D12" s="21">
        <v>84</v>
      </c>
      <c r="E12" s="21">
        <v>37</v>
      </c>
      <c r="F12" s="21">
        <v>37</v>
      </c>
      <c r="G12" s="21">
        <v>8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166</v>
      </c>
      <c r="N12" s="21">
        <v>84</v>
      </c>
      <c r="O12" s="21">
        <v>37</v>
      </c>
      <c r="P12" s="21">
        <v>37</v>
      </c>
      <c r="Q12" s="21">
        <v>8</v>
      </c>
    </row>
    <row r="13" spans="2:17" ht="20.100000000000001" customHeight="1" thickBot="1" x14ac:dyDescent="0.25">
      <c r="B13" s="4" t="s">
        <v>24</v>
      </c>
      <c r="C13" s="21">
        <v>112</v>
      </c>
      <c r="D13" s="21">
        <v>81</v>
      </c>
      <c r="E13" s="21">
        <v>16</v>
      </c>
      <c r="F13" s="21">
        <v>15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112</v>
      </c>
      <c r="N13" s="21">
        <v>81</v>
      </c>
      <c r="O13" s="21">
        <v>16</v>
      </c>
      <c r="P13" s="21">
        <v>15</v>
      </c>
      <c r="Q13" s="21">
        <v>0</v>
      </c>
    </row>
    <row r="14" spans="2:17" ht="20.100000000000001" customHeight="1" thickBot="1" x14ac:dyDescent="0.25">
      <c r="B14" s="4" t="s">
        <v>25</v>
      </c>
      <c r="C14" s="21">
        <v>228</v>
      </c>
      <c r="D14" s="21">
        <v>129</v>
      </c>
      <c r="E14" s="21">
        <v>86</v>
      </c>
      <c r="F14" s="21">
        <v>9</v>
      </c>
      <c r="G14" s="21">
        <v>4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228</v>
      </c>
      <c r="N14" s="21">
        <v>129</v>
      </c>
      <c r="O14" s="21">
        <v>86</v>
      </c>
      <c r="P14" s="21">
        <v>9</v>
      </c>
      <c r="Q14" s="21">
        <v>4</v>
      </c>
    </row>
    <row r="15" spans="2:17" ht="20.100000000000001" customHeight="1" thickBot="1" x14ac:dyDescent="0.25">
      <c r="B15" s="4" t="s">
        <v>26</v>
      </c>
      <c r="C15" s="21">
        <v>627</v>
      </c>
      <c r="D15" s="21">
        <v>420</v>
      </c>
      <c r="E15" s="21">
        <v>135</v>
      </c>
      <c r="F15" s="21">
        <v>59</v>
      </c>
      <c r="G15" s="21">
        <v>13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627</v>
      </c>
      <c r="N15" s="21">
        <v>420</v>
      </c>
      <c r="O15" s="21">
        <v>135</v>
      </c>
      <c r="P15" s="21">
        <v>59</v>
      </c>
      <c r="Q15" s="21">
        <v>13</v>
      </c>
    </row>
    <row r="16" spans="2:17" ht="20.100000000000001" customHeight="1" thickBot="1" x14ac:dyDescent="0.25">
      <c r="B16" s="4" t="s">
        <v>27</v>
      </c>
      <c r="C16" s="21">
        <v>60</v>
      </c>
      <c r="D16" s="21">
        <v>41</v>
      </c>
      <c r="E16" s="21">
        <v>11</v>
      </c>
      <c r="F16" s="21">
        <v>7</v>
      </c>
      <c r="G16" s="21">
        <v>1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60</v>
      </c>
      <c r="N16" s="21">
        <v>41</v>
      </c>
      <c r="O16" s="21">
        <v>11</v>
      </c>
      <c r="P16" s="21">
        <v>7</v>
      </c>
      <c r="Q16" s="21">
        <v>1</v>
      </c>
    </row>
    <row r="17" spans="2:17" ht="20.100000000000001" customHeight="1" thickBot="1" x14ac:dyDescent="0.25">
      <c r="B17" s="4" t="s">
        <v>28</v>
      </c>
      <c r="C17" s="21">
        <v>154</v>
      </c>
      <c r="D17" s="21">
        <v>99</v>
      </c>
      <c r="E17" s="21">
        <v>21</v>
      </c>
      <c r="F17" s="21">
        <v>32</v>
      </c>
      <c r="G17" s="21">
        <v>2</v>
      </c>
      <c r="H17" s="21">
        <v>1</v>
      </c>
      <c r="I17" s="21">
        <v>1</v>
      </c>
      <c r="J17" s="21">
        <v>0</v>
      </c>
      <c r="K17" s="21">
        <v>0</v>
      </c>
      <c r="L17" s="21">
        <v>0</v>
      </c>
      <c r="M17" s="21">
        <v>155</v>
      </c>
      <c r="N17" s="21">
        <v>100</v>
      </c>
      <c r="O17" s="21">
        <v>21</v>
      </c>
      <c r="P17" s="21">
        <v>32</v>
      </c>
      <c r="Q17" s="21">
        <v>2</v>
      </c>
    </row>
    <row r="18" spans="2:17" ht="20.100000000000001" customHeight="1" thickBot="1" x14ac:dyDescent="0.25">
      <c r="B18" s="4" t="s">
        <v>29</v>
      </c>
      <c r="C18" s="21">
        <v>212</v>
      </c>
      <c r="D18" s="21">
        <v>125</v>
      </c>
      <c r="E18" s="21">
        <v>60</v>
      </c>
      <c r="F18" s="21">
        <v>19</v>
      </c>
      <c r="G18" s="21">
        <v>8</v>
      </c>
      <c r="H18" s="21">
        <v>1</v>
      </c>
      <c r="I18" s="21">
        <v>0</v>
      </c>
      <c r="J18" s="21">
        <v>0</v>
      </c>
      <c r="K18" s="21">
        <v>1</v>
      </c>
      <c r="L18" s="21">
        <v>0</v>
      </c>
      <c r="M18" s="21">
        <v>213</v>
      </c>
      <c r="N18" s="21">
        <v>125</v>
      </c>
      <c r="O18" s="21">
        <v>60</v>
      </c>
      <c r="P18" s="21">
        <v>20</v>
      </c>
      <c r="Q18" s="21">
        <v>8</v>
      </c>
    </row>
    <row r="19" spans="2:17" ht="20.100000000000001" customHeight="1" thickBot="1" x14ac:dyDescent="0.25">
      <c r="B19" s="4" t="s">
        <v>30</v>
      </c>
      <c r="C19" s="21">
        <v>422</v>
      </c>
      <c r="D19" s="21">
        <v>223</v>
      </c>
      <c r="E19" s="21">
        <v>112</v>
      </c>
      <c r="F19" s="21">
        <v>65</v>
      </c>
      <c r="G19" s="21">
        <v>22</v>
      </c>
      <c r="H19" s="21">
        <v>1</v>
      </c>
      <c r="I19" s="21">
        <v>1</v>
      </c>
      <c r="J19" s="21">
        <v>0</v>
      </c>
      <c r="K19" s="21">
        <v>0</v>
      </c>
      <c r="L19" s="21">
        <v>0</v>
      </c>
      <c r="M19" s="21">
        <v>423</v>
      </c>
      <c r="N19" s="21">
        <v>224</v>
      </c>
      <c r="O19" s="21">
        <v>112</v>
      </c>
      <c r="P19" s="21">
        <v>65</v>
      </c>
      <c r="Q19" s="21">
        <v>22</v>
      </c>
    </row>
    <row r="20" spans="2:17" ht="20.100000000000001" customHeight="1" thickBot="1" x14ac:dyDescent="0.25">
      <c r="B20" s="4" t="s">
        <v>31</v>
      </c>
      <c r="C20" s="21">
        <v>822</v>
      </c>
      <c r="D20" s="21">
        <v>470</v>
      </c>
      <c r="E20" s="21">
        <v>244</v>
      </c>
      <c r="F20" s="21">
        <v>88</v>
      </c>
      <c r="G20" s="21">
        <v>20</v>
      </c>
      <c r="H20" s="21">
        <v>3</v>
      </c>
      <c r="I20" s="21">
        <v>1</v>
      </c>
      <c r="J20" s="21">
        <v>0</v>
      </c>
      <c r="K20" s="21">
        <v>1</v>
      </c>
      <c r="L20" s="21">
        <v>1</v>
      </c>
      <c r="M20" s="21">
        <v>825</v>
      </c>
      <c r="N20" s="21">
        <v>471</v>
      </c>
      <c r="O20" s="21">
        <v>244</v>
      </c>
      <c r="P20" s="21">
        <v>89</v>
      </c>
      <c r="Q20" s="21">
        <v>21</v>
      </c>
    </row>
    <row r="21" spans="2:17" ht="20.100000000000001" customHeight="1" thickBot="1" x14ac:dyDescent="0.25">
      <c r="B21" s="4" t="s">
        <v>32</v>
      </c>
      <c r="C21" s="21">
        <v>111</v>
      </c>
      <c r="D21" s="21">
        <v>98</v>
      </c>
      <c r="E21" s="21">
        <v>6</v>
      </c>
      <c r="F21" s="21">
        <v>7</v>
      </c>
      <c r="G21" s="21">
        <v>0</v>
      </c>
      <c r="H21" s="21">
        <v>1</v>
      </c>
      <c r="I21" s="21">
        <v>1</v>
      </c>
      <c r="J21" s="21">
        <v>0</v>
      </c>
      <c r="K21" s="21">
        <v>0</v>
      </c>
      <c r="L21" s="21">
        <v>0</v>
      </c>
      <c r="M21" s="21">
        <v>112</v>
      </c>
      <c r="N21" s="21">
        <v>99</v>
      </c>
      <c r="O21" s="21">
        <v>6</v>
      </c>
      <c r="P21" s="21">
        <v>7</v>
      </c>
      <c r="Q21" s="21">
        <v>0</v>
      </c>
    </row>
    <row r="22" spans="2:17" ht="20.100000000000001" customHeight="1" thickBot="1" x14ac:dyDescent="0.25">
      <c r="B22" s="4" t="s">
        <v>33</v>
      </c>
      <c r="C22" s="21">
        <v>236</v>
      </c>
      <c r="D22" s="21">
        <v>170</v>
      </c>
      <c r="E22" s="21">
        <v>22</v>
      </c>
      <c r="F22" s="21">
        <v>37</v>
      </c>
      <c r="G22" s="21">
        <v>7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236</v>
      </c>
      <c r="N22" s="21">
        <v>170</v>
      </c>
      <c r="O22" s="21">
        <v>22</v>
      </c>
      <c r="P22" s="21">
        <v>37</v>
      </c>
      <c r="Q22" s="21">
        <v>7</v>
      </c>
    </row>
    <row r="23" spans="2:17" ht="20.100000000000001" customHeight="1" thickBot="1" x14ac:dyDescent="0.25">
      <c r="B23" s="4" t="s">
        <v>34</v>
      </c>
      <c r="C23" s="21">
        <v>313</v>
      </c>
      <c r="D23" s="21">
        <v>138</v>
      </c>
      <c r="E23" s="21">
        <v>82</v>
      </c>
      <c r="F23" s="21">
        <v>69</v>
      </c>
      <c r="G23" s="21">
        <v>24</v>
      </c>
      <c r="H23" s="21">
        <v>2</v>
      </c>
      <c r="I23" s="21">
        <v>0</v>
      </c>
      <c r="J23" s="21">
        <v>0</v>
      </c>
      <c r="K23" s="21">
        <v>2</v>
      </c>
      <c r="L23" s="21">
        <v>0</v>
      </c>
      <c r="M23" s="21">
        <v>315</v>
      </c>
      <c r="N23" s="21">
        <v>138</v>
      </c>
      <c r="O23" s="21">
        <v>82</v>
      </c>
      <c r="P23" s="21">
        <v>71</v>
      </c>
      <c r="Q23" s="21">
        <v>24</v>
      </c>
    </row>
    <row r="24" spans="2:17" ht="20.100000000000001" customHeight="1" thickBot="1" x14ac:dyDescent="0.25">
      <c r="B24" s="4" t="s">
        <v>35</v>
      </c>
      <c r="C24" s="21">
        <v>280</v>
      </c>
      <c r="D24" s="21">
        <v>153</v>
      </c>
      <c r="E24" s="21">
        <v>121</v>
      </c>
      <c r="F24" s="21">
        <v>5</v>
      </c>
      <c r="G24" s="21">
        <v>1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280</v>
      </c>
      <c r="N24" s="21">
        <v>153</v>
      </c>
      <c r="O24" s="21">
        <v>121</v>
      </c>
      <c r="P24" s="21">
        <v>5</v>
      </c>
      <c r="Q24" s="21">
        <v>1</v>
      </c>
    </row>
    <row r="25" spans="2:17" ht="20.100000000000001" customHeight="1" thickBot="1" x14ac:dyDescent="0.25">
      <c r="B25" s="4" t="s">
        <v>36</v>
      </c>
      <c r="C25" s="21">
        <v>68</v>
      </c>
      <c r="D25" s="21">
        <v>37</v>
      </c>
      <c r="E25" s="21">
        <v>22</v>
      </c>
      <c r="F25" s="21">
        <v>8</v>
      </c>
      <c r="G25" s="21">
        <v>1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68</v>
      </c>
      <c r="N25" s="21">
        <v>37</v>
      </c>
      <c r="O25" s="21">
        <v>22</v>
      </c>
      <c r="P25" s="21">
        <v>8</v>
      </c>
      <c r="Q25" s="21">
        <v>1</v>
      </c>
    </row>
    <row r="26" spans="2:17" ht="20.100000000000001" customHeight="1" thickBot="1" x14ac:dyDescent="0.25">
      <c r="B26" s="5" t="s">
        <v>37</v>
      </c>
      <c r="C26" s="21">
        <v>251</v>
      </c>
      <c r="D26" s="21">
        <v>155</v>
      </c>
      <c r="E26" s="21">
        <v>79</v>
      </c>
      <c r="F26" s="21">
        <v>12</v>
      </c>
      <c r="G26" s="21">
        <v>5</v>
      </c>
      <c r="H26" s="21">
        <v>3</v>
      </c>
      <c r="I26" s="21">
        <v>1</v>
      </c>
      <c r="J26" s="21">
        <v>2</v>
      </c>
      <c r="K26" s="21">
        <v>0</v>
      </c>
      <c r="L26" s="21">
        <v>0</v>
      </c>
      <c r="M26" s="21">
        <v>254</v>
      </c>
      <c r="N26" s="21">
        <v>156</v>
      </c>
      <c r="O26" s="21">
        <v>81</v>
      </c>
      <c r="P26" s="21">
        <v>12</v>
      </c>
      <c r="Q26" s="21">
        <v>5</v>
      </c>
    </row>
    <row r="27" spans="2:17" ht="20.100000000000001" customHeight="1" thickBot="1" x14ac:dyDescent="0.25">
      <c r="B27" s="6" t="s">
        <v>38</v>
      </c>
      <c r="C27" s="22">
        <v>46</v>
      </c>
      <c r="D27" s="22">
        <v>31</v>
      </c>
      <c r="E27" s="22">
        <v>14</v>
      </c>
      <c r="F27" s="22">
        <v>0</v>
      </c>
      <c r="G27" s="22">
        <v>1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46</v>
      </c>
      <c r="N27" s="22">
        <v>31</v>
      </c>
      <c r="O27" s="22">
        <v>14</v>
      </c>
      <c r="P27" s="22">
        <v>0</v>
      </c>
      <c r="Q27" s="22">
        <v>1</v>
      </c>
    </row>
    <row r="28" spans="2:17" ht="20.100000000000001" customHeight="1" thickBot="1" x14ac:dyDescent="0.25">
      <c r="B28" s="7" t="s">
        <v>39</v>
      </c>
      <c r="C28" s="9">
        <v>5320</v>
      </c>
      <c r="D28" s="9">
        <v>3266</v>
      </c>
      <c r="E28" s="9">
        <v>1282</v>
      </c>
      <c r="F28" s="9">
        <v>635</v>
      </c>
      <c r="G28" s="9">
        <v>137</v>
      </c>
      <c r="H28" s="9">
        <v>14</v>
      </c>
      <c r="I28" s="9">
        <v>5</v>
      </c>
      <c r="J28" s="9">
        <v>2</v>
      </c>
      <c r="K28" s="9">
        <v>6</v>
      </c>
      <c r="L28" s="9">
        <v>1</v>
      </c>
      <c r="M28" s="9">
        <v>5334</v>
      </c>
      <c r="N28" s="9">
        <v>3271</v>
      </c>
      <c r="O28" s="9">
        <v>1284</v>
      </c>
      <c r="P28" s="9">
        <v>641</v>
      </c>
      <c r="Q28" s="9">
        <v>138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7"/>
  <sheetViews>
    <sheetView workbookViewId="0">
      <selection activeCell="C10" sqref="C10"/>
    </sheetView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46"/>
      <c r="C9" s="31" t="s">
        <v>172</v>
      </c>
      <c r="D9" s="31" t="s">
        <v>173</v>
      </c>
      <c r="E9" s="48" t="s">
        <v>174</v>
      </c>
    </row>
    <row r="10" spans="2:5" ht="20.100000000000001" customHeight="1" thickBot="1" x14ac:dyDescent="0.25">
      <c r="B10" s="3" t="s">
        <v>22</v>
      </c>
      <c r="C10" s="39">
        <f>('Personas Enjuiciadas'!D11+'Personas Enjuiciadas'!E11+'Personas Enjuiciadas'!I11+'Personas Enjuiciadas'!J11)/'Personas Enjuiciadas'!M11</f>
        <v>0.84514003294892914</v>
      </c>
      <c r="D10" s="39">
        <f>('Personas Enjuiciadas'!D11+'Personas Enjuiciadas'!I11)/('Personas Enjuiciadas'!N11+'Personas Enjuiciadas'!P11)</f>
        <v>0.82857142857142863</v>
      </c>
      <c r="E10" s="39">
        <f>('Personas Enjuiciadas'!E11+'Personas Enjuiciadas'!J11)/('Personas Enjuiciadas'!O11+'Personas Enjuiciadas'!Q11)</f>
        <v>0.9145299145299145</v>
      </c>
    </row>
    <row r="11" spans="2:5" ht="20.100000000000001" customHeight="1" thickBot="1" x14ac:dyDescent="0.25">
      <c r="B11" s="4" t="s">
        <v>23</v>
      </c>
      <c r="C11" s="37">
        <f>('Personas Enjuiciadas'!D12+'Personas Enjuiciadas'!E12+'Personas Enjuiciadas'!I12+'Personas Enjuiciadas'!J12)/'Personas Enjuiciadas'!M12</f>
        <v>0.72891566265060237</v>
      </c>
      <c r="D11" s="37">
        <f>('Personas Enjuiciadas'!D12+'Personas Enjuiciadas'!I12)/('Personas Enjuiciadas'!N12+'Personas Enjuiciadas'!P12)</f>
        <v>0.69421487603305787</v>
      </c>
      <c r="E11" s="37">
        <f>('Personas Enjuiciadas'!E12+'Personas Enjuiciadas'!J12)/('Personas Enjuiciadas'!O12+'Personas Enjuiciadas'!Q12)</f>
        <v>0.82222222222222219</v>
      </c>
    </row>
    <row r="12" spans="2:5" ht="20.100000000000001" customHeight="1" thickBot="1" x14ac:dyDescent="0.25">
      <c r="B12" s="4" t="s">
        <v>24</v>
      </c>
      <c r="C12" s="37">
        <f>('Personas Enjuiciadas'!D13+'Personas Enjuiciadas'!E13+'Personas Enjuiciadas'!I13+'Personas Enjuiciadas'!J13)/'Personas Enjuiciadas'!M13</f>
        <v>0.8660714285714286</v>
      </c>
      <c r="D12" s="37">
        <f>('Personas Enjuiciadas'!D13+'Personas Enjuiciadas'!I13)/('Personas Enjuiciadas'!N13+'Personas Enjuiciadas'!P13)</f>
        <v>0.84375</v>
      </c>
      <c r="E12" s="37">
        <f>('Personas Enjuiciadas'!E13+'Personas Enjuiciadas'!J13)/('Personas Enjuiciadas'!O13+'Personas Enjuiciadas'!Q13)</f>
        <v>1</v>
      </c>
    </row>
    <row r="13" spans="2:5" ht="20.100000000000001" customHeight="1" thickBot="1" x14ac:dyDescent="0.25">
      <c r="B13" s="4" t="s">
        <v>25</v>
      </c>
      <c r="C13" s="37">
        <f>('Personas Enjuiciadas'!D14+'Personas Enjuiciadas'!E14+'Personas Enjuiciadas'!I14+'Personas Enjuiciadas'!J14)/'Personas Enjuiciadas'!M14</f>
        <v>0.94298245614035092</v>
      </c>
      <c r="D13" s="37">
        <f>('Personas Enjuiciadas'!D14+'Personas Enjuiciadas'!I14)/('Personas Enjuiciadas'!N14+'Personas Enjuiciadas'!P14)</f>
        <v>0.93478260869565222</v>
      </c>
      <c r="E13" s="37">
        <f>('Personas Enjuiciadas'!E14+'Personas Enjuiciadas'!J14)/('Personas Enjuiciadas'!O14+'Personas Enjuiciadas'!Q14)</f>
        <v>0.9555555555555556</v>
      </c>
    </row>
    <row r="14" spans="2:5" ht="20.100000000000001" customHeight="1" thickBot="1" x14ac:dyDescent="0.25">
      <c r="B14" s="4" t="s">
        <v>26</v>
      </c>
      <c r="C14" s="37">
        <f>('Personas Enjuiciadas'!D15+'Personas Enjuiciadas'!E15+'Personas Enjuiciadas'!I15+'Personas Enjuiciadas'!J15)/'Personas Enjuiciadas'!M15</f>
        <v>0.88516746411483249</v>
      </c>
      <c r="D14" s="37">
        <f>('Personas Enjuiciadas'!D15+'Personas Enjuiciadas'!I15)/('Personas Enjuiciadas'!N15+'Personas Enjuiciadas'!P15)</f>
        <v>0.87682672233820458</v>
      </c>
      <c r="E14" s="37">
        <f>('Personas Enjuiciadas'!E15+'Personas Enjuiciadas'!J15)/('Personas Enjuiciadas'!O15+'Personas Enjuiciadas'!Q15)</f>
        <v>0.91216216216216217</v>
      </c>
    </row>
    <row r="15" spans="2:5" ht="20.100000000000001" customHeight="1" thickBot="1" x14ac:dyDescent="0.25">
      <c r="B15" s="4" t="s">
        <v>27</v>
      </c>
      <c r="C15" s="37">
        <f>('Personas Enjuiciadas'!D16+'Personas Enjuiciadas'!E16+'Personas Enjuiciadas'!I16+'Personas Enjuiciadas'!J16)/'Personas Enjuiciadas'!M16</f>
        <v>0.8666666666666667</v>
      </c>
      <c r="D15" s="37">
        <f>('Personas Enjuiciadas'!D16+'Personas Enjuiciadas'!I16)/('Personas Enjuiciadas'!N16+'Personas Enjuiciadas'!P16)</f>
        <v>0.85416666666666663</v>
      </c>
      <c r="E15" s="37">
        <f>('Personas Enjuiciadas'!E16+'Personas Enjuiciadas'!J16)/('Personas Enjuiciadas'!O16+'Personas Enjuiciadas'!Q16)</f>
        <v>0.91666666666666663</v>
      </c>
    </row>
    <row r="16" spans="2:5" ht="20.100000000000001" customHeight="1" thickBot="1" x14ac:dyDescent="0.25">
      <c r="B16" s="4" t="s">
        <v>28</v>
      </c>
      <c r="C16" s="37">
        <f>('Personas Enjuiciadas'!D17+'Personas Enjuiciadas'!E17+'Personas Enjuiciadas'!I17+'Personas Enjuiciadas'!J17)/'Personas Enjuiciadas'!M17</f>
        <v>0.78064516129032258</v>
      </c>
      <c r="D16" s="37">
        <f>('Personas Enjuiciadas'!D17+'Personas Enjuiciadas'!I17)/('Personas Enjuiciadas'!N17+'Personas Enjuiciadas'!P17)</f>
        <v>0.75757575757575757</v>
      </c>
      <c r="E16" s="37">
        <f>('Personas Enjuiciadas'!E17+'Personas Enjuiciadas'!J17)/('Personas Enjuiciadas'!O17+'Personas Enjuiciadas'!Q17)</f>
        <v>0.91304347826086951</v>
      </c>
    </row>
    <row r="17" spans="2:5" ht="20.100000000000001" customHeight="1" thickBot="1" x14ac:dyDescent="0.25">
      <c r="B17" s="4" t="s">
        <v>29</v>
      </c>
      <c r="C17" s="37">
        <f>('Personas Enjuiciadas'!D18+'Personas Enjuiciadas'!E18+'Personas Enjuiciadas'!I18+'Personas Enjuiciadas'!J18)/'Personas Enjuiciadas'!M18</f>
        <v>0.86854460093896713</v>
      </c>
      <c r="D17" s="37">
        <f>('Personas Enjuiciadas'!D18+'Personas Enjuiciadas'!I18)/('Personas Enjuiciadas'!N18+'Personas Enjuiciadas'!P18)</f>
        <v>0.86206896551724133</v>
      </c>
      <c r="E17" s="37">
        <f>('Personas Enjuiciadas'!E18+'Personas Enjuiciadas'!J18)/('Personas Enjuiciadas'!O18+'Personas Enjuiciadas'!Q18)</f>
        <v>0.88235294117647056</v>
      </c>
    </row>
    <row r="18" spans="2:5" ht="20.100000000000001" customHeight="1" thickBot="1" x14ac:dyDescent="0.25">
      <c r="B18" s="4" t="s">
        <v>30</v>
      </c>
      <c r="C18" s="37">
        <f>('Personas Enjuiciadas'!D19+'Personas Enjuiciadas'!E19+'Personas Enjuiciadas'!I19+'Personas Enjuiciadas'!J19)/'Personas Enjuiciadas'!M19</f>
        <v>0.79432624113475181</v>
      </c>
      <c r="D18" s="37">
        <f>('Personas Enjuiciadas'!D19+'Personas Enjuiciadas'!I19)/('Personas Enjuiciadas'!N19+'Personas Enjuiciadas'!P19)</f>
        <v>0.77508650519031141</v>
      </c>
      <c r="E18" s="37">
        <f>('Personas Enjuiciadas'!E19+'Personas Enjuiciadas'!J19)/('Personas Enjuiciadas'!O19+'Personas Enjuiciadas'!Q19)</f>
        <v>0.83582089552238803</v>
      </c>
    </row>
    <row r="19" spans="2:5" ht="20.100000000000001" customHeight="1" thickBot="1" x14ac:dyDescent="0.25">
      <c r="B19" s="4" t="s">
        <v>31</v>
      </c>
      <c r="C19" s="37">
        <f>('Personas Enjuiciadas'!D20+'Personas Enjuiciadas'!E20+'Personas Enjuiciadas'!I20+'Personas Enjuiciadas'!J20)/'Personas Enjuiciadas'!M20</f>
        <v>0.8666666666666667</v>
      </c>
      <c r="D19" s="37">
        <f>('Personas Enjuiciadas'!D20+'Personas Enjuiciadas'!I20)/('Personas Enjuiciadas'!N20+'Personas Enjuiciadas'!P20)</f>
        <v>0.84107142857142858</v>
      </c>
      <c r="E19" s="37">
        <f>('Personas Enjuiciadas'!E20+'Personas Enjuiciadas'!J20)/('Personas Enjuiciadas'!O20+'Personas Enjuiciadas'!Q20)</f>
        <v>0.92075471698113209</v>
      </c>
    </row>
    <row r="20" spans="2:5" ht="20.100000000000001" customHeight="1" thickBot="1" x14ac:dyDescent="0.25">
      <c r="B20" s="4" t="s">
        <v>32</v>
      </c>
      <c r="C20" s="37">
        <f>('Personas Enjuiciadas'!D21+'Personas Enjuiciadas'!E21+'Personas Enjuiciadas'!I21+'Personas Enjuiciadas'!J21)/'Personas Enjuiciadas'!M21</f>
        <v>0.9375</v>
      </c>
      <c r="D20" s="37">
        <f>('Personas Enjuiciadas'!D21+'Personas Enjuiciadas'!I21)/('Personas Enjuiciadas'!N21+'Personas Enjuiciadas'!P21)</f>
        <v>0.93396226415094341</v>
      </c>
      <c r="E20" s="37">
        <f>('Personas Enjuiciadas'!E21+'Personas Enjuiciadas'!J21)/('Personas Enjuiciadas'!O21+'Personas Enjuiciadas'!Q21)</f>
        <v>1</v>
      </c>
    </row>
    <row r="21" spans="2:5" ht="20.100000000000001" customHeight="1" thickBot="1" x14ac:dyDescent="0.25">
      <c r="B21" s="4" t="s">
        <v>33</v>
      </c>
      <c r="C21" s="37">
        <f>('Personas Enjuiciadas'!D22+'Personas Enjuiciadas'!E22+'Personas Enjuiciadas'!I22+'Personas Enjuiciadas'!J22)/'Personas Enjuiciadas'!M22</f>
        <v>0.81355932203389836</v>
      </c>
      <c r="D21" s="37">
        <f>('Personas Enjuiciadas'!D22+'Personas Enjuiciadas'!I22)/('Personas Enjuiciadas'!N22+'Personas Enjuiciadas'!P22)</f>
        <v>0.82125603864734298</v>
      </c>
      <c r="E21" s="37">
        <f>('Personas Enjuiciadas'!E22+'Personas Enjuiciadas'!J22)/('Personas Enjuiciadas'!O22+'Personas Enjuiciadas'!Q22)</f>
        <v>0.75862068965517238</v>
      </c>
    </row>
    <row r="22" spans="2:5" ht="20.100000000000001" customHeight="1" thickBot="1" x14ac:dyDescent="0.25">
      <c r="B22" s="4" t="s">
        <v>34</v>
      </c>
      <c r="C22" s="37">
        <f>('Personas Enjuiciadas'!D23+'Personas Enjuiciadas'!E23+'Personas Enjuiciadas'!I23+'Personas Enjuiciadas'!J23)/'Personas Enjuiciadas'!M23</f>
        <v>0.69841269841269837</v>
      </c>
      <c r="D22" s="37">
        <f>('Personas Enjuiciadas'!D23+'Personas Enjuiciadas'!I23)/('Personas Enjuiciadas'!N23+'Personas Enjuiciadas'!P23)</f>
        <v>0.66028708133971292</v>
      </c>
      <c r="E22" s="37">
        <f>('Personas Enjuiciadas'!E23+'Personas Enjuiciadas'!J23)/('Personas Enjuiciadas'!O23+'Personas Enjuiciadas'!Q23)</f>
        <v>0.77358490566037741</v>
      </c>
    </row>
    <row r="23" spans="2:5" ht="20.100000000000001" customHeight="1" thickBot="1" x14ac:dyDescent="0.25">
      <c r="B23" s="4" t="s">
        <v>35</v>
      </c>
      <c r="C23" s="37">
        <f>('Personas Enjuiciadas'!D24+'Personas Enjuiciadas'!E24+'Personas Enjuiciadas'!I24+'Personas Enjuiciadas'!J24)/'Personas Enjuiciadas'!M24</f>
        <v>0.97857142857142854</v>
      </c>
      <c r="D23" s="37">
        <f>('Personas Enjuiciadas'!D24+'Personas Enjuiciadas'!I24)/('Personas Enjuiciadas'!N24+'Personas Enjuiciadas'!P24)</f>
        <v>0.96835443037974689</v>
      </c>
      <c r="E23" s="37">
        <f>('Personas Enjuiciadas'!E24+'Personas Enjuiciadas'!J24)/('Personas Enjuiciadas'!O24+'Personas Enjuiciadas'!Q24)</f>
        <v>0.99180327868852458</v>
      </c>
    </row>
    <row r="24" spans="2:5" ht="20.100000000000001" customHeight="1" thickBot="1" x14ac:dyDescent="0.25">
      <c r="B24" s="4" t="s">
        <v>36</v>
      </c>
      <c r="C24" s="37">
        <f>('Personas Enjuiciadas'!D25+'Personas Enjuiciadas'!E25+'Personas Enjuiciadas'!I25+'Personas Enjuiciadas'!J25)/'Personas Enjuiciadas'!M25</f>
        <v>0.86764705882352944</v>
      </c>
      <c r="D24" s="37">
        <f>('Personas Enjuiciadas'!D25+'Personas Enjuiciadas'!I25)/('Personas Enjuiciadas'!N25+'Personas Enjuiciadas'!P25)</f>
        <v>0.82222222222222219</v>
      </c>
      <c r="E24" s="37">
        <f>('Personas Enjuiciadas'!E25+'Personas Enjuiciadas'!J25)/('Personas Enjuiciadas'!O25+'Personas Enjuiciadas'!Q25)</f>
        <v>0.95652173913043481</v>
      </c>
    </row>
    <row r="25" spans="2:5" ht="20.100000000000001" customHeight="1" thickBot="1" x14ac:dyDescent="0.25">
      <c r="B25" s="5" t="s">
        <v>37</v>
      </c>
      <c r="C25" s="37">
        <f>('Personas Enjuiciadas'!D26+'Personas Enjuiciadas'!E26+'Personas Enjuiciadas'!I26+'Personas Enjuiciadas'!J26)/'Personas Enjuiciadas'!M26</f>
        <v>0.93307086614173229</v>
      </c>
      <c r="D25" s="37">
        <f>('Personas Enjuiciadas'!D26+'Personas Enjuiciadas'!I26)/('Personas Enjuiciadas'!N26+'Personas Enjuiciadas'!P26)</f>
        <v>0.9285714285714286</v>
      </c>
      <c r="E25" s="37">
        <f>('Personas Enjuiciadas'!E26+'Personas Enjuiciadas'!J26)/('Personas Enjuiciadas'!O26+'Personas Enjuiciadas'!Q26)</f>
        <v>0.94186046511627908</v>
      </c>
    </row>
    <row r="26" spans="2:5" ht="20.100000000000001" customHeight="1" thickBot="1" x14ac:dyDescent="0.25">
      <c r="B26" s="6" t="s">
        <v>38</v>
      </c>
      <c r="C26" s="38">
        <f>('Personas Enjuiciadas'!D27+'Personas Enjuiciadas'!E27+'Personas Enjuiciadas'!I27+'Personas Enjuiciadas'!J27)/'Personas Enjuiciadas'!M27</f>
        <v>0.97826086956521741</v>
      </c>
      <c r="D26" s="38">
        <f>('Personas Enjuiciadas'!D27+'Personas Enjuiciadas'!I27)/('Personas Enjuiciadas'!N27+'Personas Enjuiciadas'!P27)</f>
        <v>1</v>
      </c>
      <c r="E26" s="38">
        <f>('Personas Enjuiciadas'!E27+'Personas Enjuiciadas'!J27)/('Personas Enjuiciadas'!O27+'Personas Enjuiciadas'!Q27)</f>
        <v>0.93333333333333335</v>
      </c>
    </row>
    <row r="27" spans="2:5" ht="20.100000000000001" customHeight="1" thickBot="1" x14ac:dyDescent="0.25">
      <c r="B27" s="7" t="s">
        <v>39</v>
      </c>
      <c r="C27" s="34">
        <f>('Personas Enjuiciadas'!D28+'Personas Enjuiciadas'!E28+'Personas Enjuiciadas'!I28+'Personas Enjuiciadas'!J28)/'Personas Enjuiciadas'!M28</f>
        <v>0.85395575553055869</v>
      </c>
      <c r="D27" s="34">
        <f>('Personas Enjuiciadas'!D28+'Personas Enjuiciadas'!I28)/('Personas Enjuiciadas'!N28+'Personas Enjuiciadas'!P28)</f>
        <v>0.83614519427402867</v>
      </c>
      <c r="E27" s="34">
        <f>('Personas Enjuiciadas'!E28+'Personas Enjuiciadas'!J28)/('Personas Enjuiciadas'!O28+'Personas Enjuiciadas'!Q28)</f>
        <v>0.90295358649789026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28"/>
  <sheetViews>
    <sheetView workbookViewId="0">
      <selection activeCell="C28" sqref="C28:F28"/>
    </sheetView>
  </sheetViews>
  <sheetFormatPr baseColWidth="10" defaultRowHeight="12.75" x14ac:dyDescent="0.2"/>
  <cols>
    <col min="1" max="1" width="8.625" customWidth="1"/>
    <col min="2" max="2" width="27" customWidth="1"/>
    <col min="3" max="11" width="16" customWidth="1"/>
    <col min="19" max="19" width="12.125" customWidth="1"/>
  </cols>
  <sheetData>
    <row r="9" spans="2:11" ht="41.25" customHeight="1" x14ac:dyDescent="0.2">
      <c r="B9" s="11"/>
      <c r="C9" s="91" t="s">
        <v>167</v>
      </c>
      <c r="D9" s="92"/>
      <c r="E9" s="92"/>
      <c r="F9" s="92"/>
      <c r="G9" s="93"/>
      <c r="H9" s="91" t="s">
        <v>175</v>
      </c>
      <c r="I9" s="92"/>
      <c r="J9" s="92"/>
      <c r="K9" s="92"/>
    </row>
    <row r="10" spans="2:11" ht="41.25" customHeight="1" x14ac:dyDescent="0.2">
      <c r="B10" s="46"/>
      <c r="C10" s="43" t="s">
        <v>176</v>
      </c>
      <c r="D10" s="43" t="s">
        <v>177</v>
      </c>
      <c r="E10" s="43" t="s">
        <v>178</v>
      </c>
      <c r="F10" s="43" t="s">
        <v>179</v>
      </c>
      <c r="G10" s="43" t="s">
        <v>53</v>
      </c>
      <c r="H10" s="43" t="s">
        <v>176</v>
      </c>
      <c r="I10" s="43" t="s">
        <v>177</v>
      </c>
      <c r="J10" s="43" t="s">
        <v>178</v>
      </c>
      <c r="K10" s="43" t="s">
        <v>179</v>
      </c>
    </row>
    <row r="11" spans="2:11" ht="20.100000000000001" customHeight="1" thickBot="1" x14ac:dyDescent="0.25">
      <c r="B11" s="3" t="s">
        <v>22</v>
      </c>
      <c r="C11" s="41">
        <v>426</v>
      </c>
      <c r="D11" s="41">
        <v>309</v>
      </c>
      <c r="E11" s="41">
        <v>554</v>
      </c>
      <c r="F11" s="41">
        <v>848</v>
      </c>
      <c r="G11" s="41">
        <v>2137</v>
      </c>
      <c r="H11" s="47">
        <f>+C11/G11</f>
        <v>0.19934487599438466</v>
      </c>
      <c r="I11" s="47">
        <f>+D11/G11</f>
        <v>0.14459522695367338</v>
      </c>
      <c r="J11" s="47">
        <f>+E11/G11</f>
        <v>0.25924192793635936</v>
      </c>
      <c r="K11" s="47">
        <f>+F11/G11</f>
        <v>0.39681796911558259</v>
      </c>
    </row>
    <row r="12" spans="2:11" ht="20.100000000000001" customHeight="1" thickBot="1" x14ac:dyDescent="0.25">
      <c r="B12" s="4" t="s">
        <v>23</v>
      </c>
      <c r="C12" s="21">
        <v>44</v>
      </c>
      <c r="D12" s="21">
        <v>18</v>
      </c>
      <c r="E12" s="21">
        <v>92</v>
      </c>
      <c r="F12" s="21">
        <v>55</v>
      </c>
      <c r="G12" s="21">
        <v>209</v>
      </c>
      <c r="H12" s="35">
        <f t="shared" ref="H12:H28" si="0">+C12/G12</f>
        <v>0.21052631578947367</v>
      </c>
      <c r="I12" s="35">
        <f t="shared" ref="I12:I28" si="1">+D12/G12</f>
        <v>8.6124401913875603E-2</v>
      </c>
      <c r="J12" s="35">
        <f t="shared" ref="J12:J28" si="2">+E12/G12</f>
        <v>0.44019138755980863</v>
      </c>
      <c r="K12" s="35">
        <f t="shared" ref="K12:K28" si="3">+F12/G12</f>
        <v>0.26315789473684209</v>
      </c>
    </row>
    <row r="13" spans="2:11" ht="20.100000000000001" customHeight="1" thickBot="1" x14ac:dyDescent="0.25">
      <c r="B13" s="4" t="s">
        <v>24</v>
      </c>
      <c r="C13" s="21">
        <v>43</v>
      </c>
      <c r="D13" s="21">
        <v>39</v>
      </c>
      <c r="E13" s="21">
        <v>62</v>
      </c>
      <c r="F13" s="21">
        <v>64</v>
      </c>
      <c r="G13" s="21">
        <v>208</v>
      </c>
      <c r="H13" s="35">
        <f t="shared" si="0"/>
        <v>0.20673076923076922</v>
      </c>
      <c r="I13" s="35">
        <f t="shared" si="1"/>
        <v>0.1875</v>
      </c>
      <c r="J13" s="35">
        <f t="shared" si="2"/>
        <v>0.29807692307692307</v>
      </c>
      <c r="K13" s="35">
        <f t="shared" si="3"/>
        <v>0.30769230769230771</v>
      </c>
    </row>
    <row r="14" spans="2:11" ht="20.100000000000001" customHeight="1" thickBot="1" x14ac:dyDescent="0.25">
      <c r="B14" s="4" t="s">
        <v>25</v>
      </c>
      <c r="C14" s="21">
        <v>59</v>
      </c>
      <c r="D14" s="21">
        <v>40</v>
      </c>
      <c r="E14" s="21">
        <v>95</v>
      </c>
      <c r="F14" s="21">
        <v>114</v>
      </c>
      <c r="G14" s="21">
        <v>308</v>
      </c>
      <c r="H14" s="35">
        <f t="shared" si="0"/>
        <v>0.19155844155844157</v>
      </c>
      <c r="I14" s="35">
        <f t="shared" si="1"/>
        <v>0.12987012987012986</v>
      </c>
      <c r="J14" s="35">
        <f t="shared" si="2"/>
        <v>0.30844155844155846</v>
      </c>
      <c r="K14" s="35">
        <f t="shared" si="3"/>
        <v>0.37012987012987014</v>
      </c>
    </row>
    <row r="15" spans="2:11" ht="20.100000000000001" customHeight="1" thickBot="1" x14ac:dyDescent="0.25">
      <c r="B15" s="4" t="s">
        <v>26</v>
      </c>
      <c r="C15" s="21">
        <v>68</v>
      </c>
      <c r="D15" s="21">
        <v>46</v>
      </c>
      <c r="E15" s="21">
        <v>141</v>
      </c>
      <c r="F15" s="21">
        <v>257</v>
      </c>
      <c r="G15" s="21">
        <v>512</v>
      </c>
      <c r="H15" s="35">
        <f t="shared" si="0"/>
        <v>0.1328125</v>
      </c>
      <c r="I15" s="35">
        <f t="shared" si="1"/>
        <v>8.984375E-2</v>
      </c>
      <c r="J15" s="35">
        <f t="shared" si="2"/>
        <v>0.275390625</v>
      </c>
      <c r="K15" s="35">
        <f t="shared" si="3"/>
        <v>0.501953125</v>
      </c>
    </row>
    <row r="16" spans="2:11" ht="20.100000000000001" customHeight="1" thickBot="1" x14ac:dyDescent="0.25">
      <c r="B16" s="4" t="s">
        <v>27</v>
      </c>
      <c r="C16" s="21">
        <v>14</v>
      </c>
      <c r="D16" s="21">
        <v>12</v>
      </c>
      <c r="E16" s="21">
        <v>25</v>
      </c>
      <c r="F16" s="21">
        <v>26</v>
      </c>
      <c r="G16" s="21">
        <v>77</v>
      </c>
      <c r="H16" s="35">
        <f t="shared" si="0"/>
        <v>0.18181818181818182</v>
      </c>
      <c r="I16" s="35">
        <f t="shared" si="1"/>
        <v>0.15584415584415584</v>
      </c>
      <c r="J16" s="35">
        <f t="shared" si="2"/>
        <v>0.32467532467532467</v>
      </c>
      <c r="K16" s="35">
        <f t="shared" si="3"/>
        <v>0.33766233766233766</v>
      </c>
    </row>
    <row r="17" spans="2:11" ht="20.100000000000001" customHeight="1" thickBot="1" x14ac:dyDescent="0.25">
      <c r="B17" s="4" t="s">
        <v>28</v>
      </c>
      <c r="C17" s="21">
        <v>75</v>
      </c>
      <c r="D17" s="21">
        <v>48</v>
      </c>
      <c r="E17" s="21">
        <v>95</v>
      </c>
      <c r="F17" s="21">
        <v>160</v>
      </c>
      <c r="G17" s="21">
        <v>378</v>
      </c>
      <c r="H17" s="35">
        <f t="shared" si="0"/>
        <v>0.1984126984126984</v>
      </c>
      <c r="I17" s="35">
        <f t="shared" si="1"/>
        <v>0.12698412698412698</v>
      </c>
      <c r="J17" s="35">
        <f t="shared" si="2"/>
        <v>0.25132275132275134</v>
      </c>
      <c r="K17" s="35">
        <f t="shared" si="3"/>
        <v>0.42328042328042326</v>
      </c>
    </row>
    <row r="18" spans="2:11" ht="20.100000000000001" customHeight="1" thickBot="1" x14ac:dyDescent="0.25">
      <c r="B18" s="4" t="s">
        <v>29</v>
      </c>
      <c r="C18" s="21">
        <v>109</v>
      </c>
      <c r="D18" s="21">
        <v>50</v>
      </c>
      <c r="E18" s="21">
        <v>145</v>
      </c>
      <c r="F18" s="21">
        <v>131</v>
      </c>
      <c r="G18" s="21">
        <v>435</v>
      </c>
      <c r="H18" s="35">
        <f t="shared" si="0"/>
        <v>0.25057471264367814</v>
      </c>
      <c r="I18" s="35">
        <f t="shared" si="1"/>
        <v>0.11494252873563218</v>
      </c>
      <c r="J18" s="35">
        <f t="shared" si="2"/>
        <v>0.33333333333333331</v>
      </c>
      <c r="K18" s="35">
        <f t="shared" si="3"/>
        <v>0.30114942528735633</v>
      </c>
    </row>
    <row r="19" spans="2:11" ht="20.100000000000001" customHeight="1" thickBot="1" x14ac:dyDescent="0.25">
      <c r="B19" s="4" t="s">
        <v>30</v>
      </c>
      <c r="C19" s="21">
        <v>252</v>
      </c>
      <c r="D19" s="21">
        <v>147</v>
      </c>
      <c r="E19" s="21">
        <v>413</v>
      </c>
      <c r="F19" s="21">
        <v>453</v>
      </c>
      <c r="G19" s="21">
        <v>1265</v>
      </c>
      <c r="H19" s="35">
        <f t="shared" si="0"/>
        <v>0.19920948616600789</v>
      </c>
      <c r="I19" s="35">
        <f t="shared" si="1"/>
        <v>0.11620553359683794</v>
      </c>
      <c r="J19" s="35">
        <f t="shared" si="2"/>
        <v>0.32648221343873518</v>
      </c>
      <c r="K19" s="35">
        <f t="shared" si="3"/>
        <v>0.35810276679841896</v>
      </c>
    </row>
    <row r="20" spans="2:11" ht="20.100000000000001" customHeight="1" thickBot="1" x14ac:dyDescent="0.25">
      <c r="B20" s="4" t="s">
        <v>31</v>
      </c>
      <c r="C20" s="21">
        <v>219</v>
      </c>
      <c r="D20" s="21">
        <v>163</v>
      </c>
      <c r="E20" s="21">
        <v>442</v>
      </c>
      <c r="F20" s="21">
        <v>545</v>
      </c>
      <c r="G20" s="21">
        <v>1369</v>
      </c>
      <c r="H20" s="35">
        <f t="shared" si="0"/>
        <v>0.15997078159240322</v>
      </c>
      <c r="I20" s="35">
        <f t="shared" si="1"/>
        <v>0.11906501095690285</v>
      </c>
      <c r="J20" s="35">
        <f t="shared" si="2"/>
        <v>0.32286340394448504</v>
      </c>
      <c r="K20" s="35">
        <f t="shared" si="3"/>
        <v>0.39810080350620891</v>
      </c>
    </row>
    <row r="21" spans="2:11" ht="20.100000000000001" customHeight="1" thickBot="1" x14ac:dyDescent="0.25">
      <c r="B21" s="4" t="s">
        <v>32</v>
      </c>
      <c r="C21" s="21">
        <v>59</v>
      </c>
      <c r="D21" s="21">
        <v>27</v>
      </c>
      <c r="E21" s="21">
        <v>89</v>
      </c>
      <c r="F21" s="21">
        <v>65</v>
      </c>
      <c r="G21" s="21">
        <v>240</v>
      </c>
      <c r="H21" s="35">
        <f t="shared" si="0"/>
        <v>0.24583333333333332</v>
      </c>
      <c r="I21" s="35">
        <f t="shared" si="1"/>
        <v>0.1125</v>
      </c>
      <c r="J21" s="35">
        <f t="shared" si="2"/>
        <v>0.37083333333333335</v>
      </c>
      <c r="K21" s="35">
        <f t="shared" si="3"/>
        <v>0.27083333333333331</v>
      </c>
    </row>
    <row r="22" spans="2:11" ht="20.100000000000001" customHeight="1" thickBot="1" x14ac:dyDescent="0.25">
      <c r="B22" s="4" t="s">
        <v>33</v>
      </c>
      <c r="C22" s="21">
        <v>155</v>
      </c>
      <c r="D22" s="21">
        <v>94</v>
      </c>
      <c r="E22" s="21">
        <v>127</v>
      </c>
      <c r="F22" s="21">
        <v>181</v>
      </c>
      <c r="G22" s="21">
        <v>557</v>
      </c>
      <c r="H22" s="35">
        <f t="shared" si="0"/>
        <v>0.27827648114901254</v>
      </c>
      <c r="I22" s="35">
        <f t="shared" si="1"/>
        <v>0.16876122082585279</v>
      </c>
      <c r="J22" s="35">
        <f t="shared" si="2"/>
        <v>0.22800718132854578</v>
      </c>
      <c r="K22" s="35">
        <f t="shared" si="3"/>
        <v>0.32495511669658889</v>
      </c>
    </row>
    <row r="23" spans="2:11" ht="20.100000000000001" customHeight="1" thickBot="1" x14ac:dyDescent="0.25">
      <c r="B23" s="4" t="s">
        <v>34</v>
      </c>
      <c r="C23" s="21">
        <v>261</v>
      </c>
      <c r="D23" s="21">
        <v>140</v>
      </c>
      <c r="E23" s="21">
        <v>521</v>
      </c>
      <c r="F23" s="21">
        <v>541</v>
      </c>
      <c r="G23" s="21">
        <v>1463</v>
      </c>
      <c r="H23" s="35">
        <f t="shared" si="0"/>
        <v>0.17840054682159945</v>
      </c>
      <c r="I23" s="35">
        <f t="shared" si="1"/>
        <v>9.569377990430622E-2</v>
      </c>
      <c r="J23" s="35">
        <f t="shared" si="2"/>
        <v>0.35611756664388244</v>
      </c>
      <c r="K23" s="35">
        <f t="shared" si="3"/>
        <v>0.36978810663021189</v>
      </c>
    </row>
    <row r="24" spans="2:11" ht="20.100000000000001" customHeight="1" thickBot="1" x14ac:dyDescent="0.25">
      <c r="B24" s="4" t="s">
        <v>35</v>
      </c>
      <c r="C24" s="21">
        <v>90</v>
      </c>
      <c r="D24" s="21">
        <v>31</v>
      </c>
      <c r="E24" s="21">
        <v>151</v>
      </c>
      <c r="F24" s="21">
        <v>132</v>
      </c>
      <c r="G24" s="21">
        <v>404</v>
      </c>
      <c r="H24" s="35">
        <f t="shared" si="0"/>
        <v>0.22277227722772278</v>
      </c>
      <c r="I24" s="35">
        <f t="shared" si="1"/>
        <v>7.6732673267326731E-2</v>
      </c>
      <c r="J24" s="35">
        <f t="shared" si="2"/>
        <v>0.37376237623762376</v>
      </c>
      <c r="K24" s="35">
        <f t="shared" si="3"/>
        <v>0.32673267326732675</v>
      </c>
    </row>
    <row r="25" spans="2:11" ht="20.100000000000001" customHeight="1" thickBot="1" x14ac:dyDescent="0.25">
      <c r="B25" s="4" t="s">
        <v>36</v>
      </c>
      <c r="C25" s="21">
        <v>10</v>
      </c>
      <c r="D25" s="21">
        <v>2</v>
      </c>
      <c r="E25" s="21">
        <v>39</v>
      </c>
      <c r="F25" s="21">
        <v>40</v>
      </c>
      <c r="G25" s="21">
        <v>91</v>
      </c>
      <c r="H25" s="35">
        <f t="shared" si="0"/>
        <v>0.10989010989010989</v>
      </c>
      <c r="I25" s="35">
        <f t="shared" si="1"/>
        <v>2.197802197802198E-2</v>
      </c>
      <c r="J25" s="35">
        <f t="shared" si="2"/>
        <v>0.42857142857142855</v>
      </c>
      <c r="K25" s="35">
        <f t="shared" si="3"/>
        <v>0.43956043956043955</v>
      </c>
    </row>
    <row r="26" spans="2:11" ht="20.100000000000001" customHeight="1" thickBot="1" x14ac:dyDescent="0.25">
      <c r="B26" s="5" t="s">
        <v>37</v>
      </c>
      <c r="C26" s="21">
        <v>45</v>
      </c>
      <c r="D26" s="21">
        <v>22</v>
      </c>
      <c r="E26" s="21">
        <v>46</v>
      </c>
      <c r="F26" s="21">
        <v>65</v>
      </c>
      <c r="G26" s="21">
        <v>178</v>
      </c>
      <c r="H26" s="35">
        <f t="shared" si="0"/>
        <v>0.25280898876404495</v>
      </c>
      <c r="I26" s="35">
        <f t="shared" si="1"/>
        <v>0.12359550561797752</v>
      </c>
      <c r="J26" s="35">
        <f t="shared" si="2"/>
        <v>0.25842696629213485</v>
      </c>
      <c r="K26" s="35">
        <f t="shared" si="3"/>
        <v>0.3651685393258427</v>
      </c>
    </row>
    <row r="27" spans="2:11" ht="20.100000000000001" customHeight="1" thickBot="1" x14ac:dyDescent="0.25">
      <c r="B27" s="6" t="s">
        <v>38</v>
      </c>
      <c r="C27" s="22">
        <v>23</v>
      </c>
      <c r="D27" s="22">
        <v>11</v>
      </c>
      <c r="E27" s="22">
        <v>24</v>
      </c>
      <c r="F27" s="22">
        <v>20</v>
      </c>
      <c r="G27" s="22">
        <v>78</v>
      </c>
      <c r="H27" s="36">
        <f t="shared" si="0"/>
        <v>0.29487179487179488</v>
      </c>
      <c r="I27" s="36">
        <f t="shared" si="1"/>
        <v>0.14102564102564102</v>
      </c>
      <c r="J27" s="36">
        <f t="shared" si="2"/>
        <v>0.30769230769230771</v>
      </c>
      <c r="K27" s="36">
        <f t="shared" si="3"/>
        <v>0.25641025641025639</v>
      </c>
    </row>
    <row r="28" spans="2:11" ht="20.100000000000001" customHeight="1" thickBot="1" x14ac:dyDescent="0.25">
      <c r="B28" s="7" t="s">
        <v>39</v>
      </c>
      <c r="C28" s="9">
        <v>1952</v>
      </c>
      <c r="D28" s="9">
        <v>1199</v>
      </c>
      <c r="E28" s="9">
        <v>3061</v>
      </c>
      <c r="F28" s="9">
        <v>3697</v>
      </c>
      <c r="G28" s="9">
        <v>9909</v>
      </c>
      <c r="H28" s="33">
        <f t="shared" si="0"/>
        <v>0.19699263295993541</v>
      </c>
      <c r="I28" s="33">
        <f t="shared" si="1"/>
        <v>0.12100111010192754</v>
      </c>
      <c r="J28" s="33">
        <f t="shared" si="2"/>
        <v>0.30891109092743968</v>
      </c>
      <c r="K28" s="33">
        <f t="shared" si="3"/>
        <v>0.37309516601069737</v>
      </c>
    </row>
  </sheetData>
  <mergeCells count="2">
    <mergeCell ref="C9:G9"/>
    <mergeCell ref="H9:K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P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" customWidth="1"/>
    <col min="4" max="4" width="13.75" bestFit="1" customWidth="1"/>
    <col min="5" max="5" width="12.25" bestFit="1" customWidth="1"/>
    <col min="6" max="6" width="11.25" bestFit="1" customWidth="1"/>
    <col min="7" max="7" width="14.875" bestFit="1" customWidth="1"/>
    <col min="8" max="8" width="15" customWidth="1"/>
    <col min="9" max="9" width="13.75" bestFit="1" customWidth="1"/>
    <col min="10" max="10" width="12.25" bestFit="1" customWidth="1"/>
    <col min="11" max="11" width="11.25" bestFit="1" customWidth="1"/>
    <col min="12" max="12" width="14.875" bestFit="1" customWidth="1"/>
    <col min="13" max="13" width="15" customWidth="1"/>
    <col min="14" max="14" width="13.75" bestFit="1" customWidth="1"/>
    <col min="15" max="15" width="12.25" bestFit="1" customWidth="1"/>
    <col min="16" max="16" width="11.25" bestFit="1" customWidth="1"/>
    <col min="17" max="17" width="14.875" bestFit="1" customWidth="1"/>
    <col min="18" max="18" width="15" customWidth="1"/>
    <col min="19" max="19" width="13.75" bestFit="1" customWidth="1"/>
    <col min="20" max="20" width="12.25" bestFit="1" customWidth="1"/>
    <col min="21" max="21" width="11.25" bestFit="1" customWidth="1"/>
    <col min="22" max="22" width="14.875" bestFit="1" customWidth="1"/>
    <col min="23" max="23" width="15" customWidth="1"/>
    <col min="24" max="24" width="13.75" bestFit="1" customWidth="1"/>
    <col min="25" max="25" width="12.25" bestFit="1" customWidth="1"/>
    <col min="26" max="26" width="11.25" bestFit="1" customWidth="1"/>
    <col min="27" max="27" width="14.875" bestFit="1" customWidth="1"/>
    <col min="28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3" width="15" customWidth="1"/>
    <col min="34" max="34" width="13.75" bestFit="1" customWidth="1"/>
    <col min="35" max="35" width="12.25" bestFit="1" customWidth="1"/>
    <col min="36" max="36" width="11.25" bestFit="1" customWidth="1"/>
    <col min="37" max="37" width="14.875" bestFit="1" customWidth="1"/>
    <col min="38" max="38" width="15" customWidth="1"/>
    <col min="39" max="39" width="13.75" bestFit="1" customWidth="1"/>
    <col min="40" max="40" width="12.25" bestFit="1" customWidth="1"/>
    <col min="41" max="41" width="11.25" bestFit="1" customWidth="1"/>
    <col min="42" max="42" width="14.875" bestFit="1" customWidth="1"/>
  </cols>
  <sheetData>
    <row r="9" spans="2:42" ht="44.25" customHeight="1" thickBot="1" x14ac:dyDescent="0.25">
      <c r="C9" s="74" t="s">
        <v>40</v>
      </c>
      <c r="D9" s="74"/>
      <c r="E9" s="74"/>
      <c r="F9" s="74"/>
      <c r="G9" s="75"/>
      <c r="H9" s="74" t="s">
        <v>41</v>
      </c>
      <c r="I9" s="74"/>
      <c r="J9" s="74"/>
      <c r="K9" s="74"/>
      <c r="L9" s="75"/>
      <c r="M9" s="74" t="s">
        <v>42</v>
      </c>
      <c r="N9" s="74"/>
      <c r="O9" s="74"/>
      <c r="P9" s="74"/>
      <c r="Q9" s="75"/>
      <c r="R9" s="74" t="s">
        <v>43</v>
      </c>
      <c r="S9" s="74"/>
      <c r="T9" s="74"/>
      <c r="U9" s="74"/>
      <c r="V9" s="75"/>
      <c r="W9" s="74" t="s">
        <v>44</v>
      </c>
      <c r="X9" s="74"/>
      <c r="Y9" s="74"/>
      <c r="Z9" s="74"/>
      <c r="AA9" s="75"/>
      <c r="AB9" s="74" t="s">
        <v>45</v>
      </c>
      <c r="AC9" s="74"/>
      <c r="AD9" s="74"/>
      <c r="AE9" s="74"/>
      <c r="AF9" s="75"/>
      <c r="AG9" s="74" t="s">
        <v>46</v>
      </c>
      <c r="AH9" s="74"/>
      <c r="AI9" s="74"/>
      <c r="AJ9" s="74"/>
      <c r="AK9" s="75"/>
      <c r="AL9" s="74" t="s">
        <v>47</v>
      </c>
      <c r="AM9" s="74"/>
      <c r="AN9" s="74"/>
      <c r="AO9" s="74"/>
      <c r="AP9" s="75"/>
    </row>
    <row r="10" spans="2:42" ht="63.75" customHeight="1" thickBot="1" x14ac:dyDescent="0.25">
      <c r="C10" s="8" t="s">
        <v>48</v>
      </c>
      <c r="D10" s="8" t="s">
        <v>49</v>
      </c>
      <c r="E10" s="8" t="s">
        <v>50</v>
      </c>
      <c r="F10" s="8" t="s">
        <v>51</v>
      </c>
      <c r="G10" s="8" t="s">
        <v>52</v>
      </c>
      <c r="H10" s="8" t="s">
        <v>48</v>
      </c>
      <c r="I10" s="8" t="s">
        <v>49</v>
      </c>
      <c r="J10" s="8" t="s">
        <v>50</v>
      </c>
      <c r="K10" s="8" t="s">
        <v>51</v>
      </c>
      <c r="L10" s="8" t="s">
        <v>52</v>
      </c>
      <c r="M10" s="8" t="s">
        <v>48</v>
      </c>
      <c r="N10" s="8" t="s">
        <v>49</v>
      </c>
      <c r="O10" s="8" t="s">
        <v>50</v>
      </c>
      <c r="P10" s="8" t="s">
        <v>51</v>
      </c>
      <c r="Q10" s="8" t="s">
        <v>52</v>
      </c>
      <c r="R10" s="8" t="s">
        <v>48</v>
      </c>
      <c r="S10" s="8" t="s">
        <v>49</v>
      </c>
      <c r="T10" s="8" t="s">
        <v>50</v>
      </c>
      <c r="U10" s="8" t="s">
        <v>51</v>
      </c>
      <c r="V10" s="8" t="s">
        <v>52</v>
      </c>
      <c r="W10" s="8" t="s">
        <v>48</v>
      </c>
      <c r="X10" s="8" t="s">
        <v>49</v>
      </c>
      <c r="Y10" s="8" t="s">
        <v>50</v>
      </c>
      <c r="Z10" s="8" t="s">
        <v>51</v>
      </c>
      <c r="AA10" s="8" t="s">
        <v>52</v>
      </c>
      <c r="AB10" s="8" t="s">
        <v>48</v>
      </c>
      <c r="AC10" s="8" t="s">
        <v>49</v>
      </c>
      <c r="AD10" s="8" t="s">
        <v>50</v>
      </c>
      <c r="AE10" s="8" t="s">
        <v>51</v>
      </c>
      <c r="AF10" s="8" t="s">
        <v>52</v>
      </c>
      <c r="AG10" s="8" t="s">
        <v>48</v>
      </c>
      <c r="AH10" s="8" t="s">
        <v>49</v>
      </c>
      <c r="AI10" s="8" t="s">
        <v>50</v>
      </c>
      <c r="AJ10" s="8" t="s">
        <v>51</v>
      </c>
      <c r="AK10" s="8" t="s">
        <v>52</v>
      </c>
      <c r="AL10" s="8" t="s">
        <v>48</v>
      </c>
      <c r="AM10" s="8" t="s">
        <v>49</v>
      </c>
      <c r="AN10" s="8" t="s">
        <v>50</v>
      </c>
      <c r="AO10" s="8" t="s">
        <v>51</v>
      </c>
      <c r="AP10" s="8" t="s">
        <v>52</v>
      </c>
    </row>
    <row r="11" spans="2:42" ht="20.100000000000001" customHeight="1" thickBot="1" x14ac:dyDescent="0.25">
      <c r="B11" s="3" t="s">
        <v>22</v>
      </c>
      <c r="C11" s="20">
        <v>9335</v>
      </c>
      <c r="D11" s="21">
        <v>1721</v>
      </c>
      <c r="E11" s="21">
        <v>44</v>
      </c>
      <c r="F11" s="21">
        <v>11300</v>
      </c>
      <c r="G11" s="21">
        <v>6828</v>
      </c>
      <c r="H11" s="21">
        <v>2696</v>
      </c>
      <c r="I11" s="21">
        <v>319</v>
      </c>
      <c r="J11" s="21">
        <v>2</v>
      </c>
      <c r="K11" s="21">
        <v>3030</v>
      </c>
      <c r="L11" s="21">
        <v>43</v>
      </c>
      <c r="M11" s="21">
        <v>16</v>
      </c>
      <c r="N11" s="21">
        <v>0</v>
      </c>
      <c r="O11" s="21">
        <v>0</v>
      </c>
      <c r="P11" s="21">
        <v>7</v>
      </c>
      <c r="Q11" s="21">
        <v>44</v>
      </c>
      <c r="R11" s="21">
        <v>4527</v>
      </c>
      <c r="S11" s="20">
        <v>1373</v>
      </c>
      <c r="T11" s="21">
        <v>25</v>
      </c>
      <c r="U11" s="21">
        <v>6028</v>
      </c>
      <c r="V11" s="21">
        <v>4286</v>
      </c>
      <c r="W11" s="21">
        <v>1676</v>
      </c>
      <c r="X11" s="21">
        <v>5</v>
      </c>
      <c r="Y11" s="21">
        <v>14</v>
      </c>
      <c r="Z11" s="21">
        <v>1723</v>
      </c>
      <c r="AA11" s="21">
        <v>2168</v>
      </c>
      <c r="AB11" s="21">
        <v>418</v>
      </c>
      <c r="AC11" s="21">
        <v>23</v>
      </c>
      <c r="AD11" s="21">
        <v>3</v>
      </c>
      <c r="AE11" s="21">
        <v>511</v>
      </c>
      <c r="AF11" s="21">
        <v>278</v>
      </c>
      <c r="AG11" s="21">
        <v>0</v>
      </c>
      <c r="AH11" s="21">
        <v>0</v>
      </c>
      <c r="AI11" s="20">
        <v>0</v>
      </c>
      <c r="AJ11" s="21">
        <v>0</v>
      </c>
      <c r="AK11" s="21">
        <v>0</v>
      </c>
      <c r="AL11" s="21">
        <v>2</v>
      </c>
      <c r="AM11" s="21">
        <v>1</v>
      </c>
      <c r="AN11" s="21">
        <v>0</v>
      </c>
      <c r="AO11" s="21">
        <v>1</v>
      </c>
      <c r="AP11" s="21">
        <v>9</v>
      </c>
    </row>
    <row r="12" spans="2:42" ht="20.100000000000001" customHeight="1" thickBot="1" x14ac:dyDescent="0.25">
      <c r="B12" s="4" t="s">
        <v>23</v>
      </c>
      <c r="C12" s="21">
        <v>773</v>
      </c>
      <c r="D12" s="21">
        <v>482</v>
      </c>
      <c r="E12" s="21">
        <v>0</v>
      </c>
      <c r="F12" s="21">
        <v>1287</v>
      </c>
      <c r="G12" s="21">
        <v>831</v>
      </c>
      <c r="H12" s="21">
        <v>194</v>
      </c>
      <c r="I12" s="21">
        <v>148</v>
      </c>
      <c r="J12" s="21">
        <v>0</v>
      </c>
      <c r="K12" s="21">
        <v>346</v>
      </c>
      <c r="L12" s="21">
        <v>2</v>
      </c>
      <c r="M12" s="21">
        <v>0</v>
      </c>
      <c r="N12" s="21">
        <v>0</v>
      </c>
      <c r="O12" s="21">
        <v>0</v>
      </c>
      <c r="P12" s="21">
        <v>1</v>
      </c>
      <c r="Q12" s="21">
        <v>1</v>
      </c>
      <c r="R12" s="21">
        <v>340</v>
      </c>
      <c r="S12" s="21">
        <v>322</v>
      </c>
      <c r="T12" s="21">
        <v>0</v>
      </c>
      <c r="U12" s="21">
        <v>656</v>
      </c>
      <c r="V12" s="21">
        <v>602</v>
      </c>
      <c r="W12" s="21">
        <v>160</v>
      </c>
      <c r="X12" s="21">
        <v>4</v>
      </c>
      <c r="Y12" s="21">
        <v>0</v>
      </c>
      <c r="Z12" s="21">
        <v>183</v>
      </c>
      <c r="AA12" s="21">
        <v>181</v>
      </c>
      <c r="AB12" s="21">
        <v>78</v>
      </c>
      <c r="AC12" s="21">
        <v>8</v>
      </c>
      <c r="AD12" s="21">
        <v>0</v>
      </c>
      <c r="AE12" s="21">
        <v>101</v>
      </c>
      <c r="AF12" s="21">
        <v>44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1</v>
      </c>
      <c r="AM12" s="21">
        <v>0</v>
      </c>
      <c r="AN12" s="21">
        <v>0</v>
      </c>
      <c r="AO12" s="21">
        <v>0</v>
      </c>
      <c r="AP12" s="21">
        <v>1</v>
      </c>
    </row>
    <row r="13" spans="2:42" ht="20.100000000000001" customHeight="1" thickBot="1" x14ac:dyDescent="0.25">
      <c r="B13" s="4" t="s">
        <v>24</v>
      </c>
      <c r="C13" s="21">
        <v>884</v>
      </c>
      <c r="D13" s="21">
        <v>56</v>
      </c>
      <c r="E13" s="21">
        <v>3</v>
      </c>
      <c r="F13" s="21">
        <v>940</v>
      </c>
      <c r="G13" s="21">
        <v>607</v>
      </c>
      <c r="H13" s="21">
        <v>239</v>
      </c>
      <c r="I13" s="21">
        <v>18</v>
      </c>
      <c r="J13" s="21">
        <v>0</v>
      </c>
      <c r="K13" s="21">
        <v>258</v>
      </c>
      <c r="L13" s="21">
        <v>3</v>
      </c>
      <c r="M13" s="21">
        <v>2</v>
      </c>
      <c r="N13" s="21">
        <v>0</v>
      </c>
      <c r="O13" s="21">
        <v>0</v>
      </c>
      <c r="P13" s="21">
        <v>1</v>
      </c>
      <c r="Q13" s="21">
        <v>6</v>
      </c>
      <c r="R13" s="21">
        <v>455</v>
      </c>
      <c r="S13" s="21">
        <v>38</v>
      </c>
      <c r="T13" s="21">
        <v>1</v>
      </c>
      <c r="U13" s="21">
        <v>482</v>
      </c>
      <c r="V13" s="21">
        <v>408</v>
      </c>
      <c r="W13" s="21">
        <v>160</v>
      </c>
      <c r="X13" s="21">
        <v>0</v>
      </c>
      <c r="Y13" s="21">
        <v>0</v>
      </c>
      <c r="Z13" s="21">
        <v>171</v>
      </c>
      <c r="AA13" s="21">
        <v>167</v>
      </c>
      <c r="AB13" s="21">
        <v>28</v>
      </c>
      <c r="AC13" s="21">
        <v>0</v>
      </c>
      <c r="AD13" s="21">
        <v>2</v>
      </c>
      <c r="AE13" s="21">
        <v>28</v>
      </c>
      <c r="AF13" s="21">
        <v>23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</row>
    <row r="14" spans="2:42" ht="20.100000000000001" customHeight="1" thickBot="1" x14ac:dyDescent="0.25">
      <c r="B14" s="4" t="s">
        <v>25</v>
      </c>
      <c r="C14" s="21">
        <v>1181</v>
      </c>
      <c r="D14" s="21">
        <v>629</v>
      </c>
      <c r="E14" s="21">
        <v>1</v>
      </c>
      <c r="F14" s="21">
        <v>1746</v>
      </c>
      <c r="G14" s="21">
        <v>1436</v>
      </c>
      <c r="H14" s="21">
        <v>534</v>
      </c>
      <c r="I14" s="21">
        <v>50</v>
      </c>
      <c r="J14" s="21">
        <v>0</v>
      </c>
      <c r="K14" s="21">
        <v>577</v>
      </c>
      <c r="L14" s="21">
        <v>41</v>
      </c>
      <c r="M14" s="21">
        <v>2</v>
      </c>
      <c r="N14" s="21">
        <v>0</v>
      </c>
      <c r="O14" s="21">
        <v>1</v>
      </c>
      <c r="P14" s="21">
        <v>2</v>
      </c>
      <c r="Q14" s="21">
        <v>9</v>
      </c>
      <c r="R14" s="21">
        <v>374</v>
      </c>
      <c r="S14" s="21">
        <v>579</v>
      </c>
      <c r="T14" s="21">
        <v>0</v>
      </c>
      <c r="U14" s="21">
        <v>908</v>
      </c>
      <c r="V14" s="21">
        <v>1011</v>
      </c>
      <c r="W14" s="21">
        <v>218</v>
      </c>
      <c r="X14" s="21">
        <v>0</v>
      </c>
      <c r="Y14" s="21">
        <v>0</v>
      </c>
      <c r="Z14" s="21">
        <v>204</v>
      </c>
      <c r="AA14" s="21">
        <v>360</v>
      </c>
      <c r="AB14" s="21">
        <v>51</v>
      </c>
      <c r="AC14" s="21">
        <v>0</v>
      </c>
      <c r="AD14" s="21">
        <v>0</v>
      </c>
      <c r="AE14" s="21">
        <v>55</v>
      </c>
      <c r="AF14" s="21">
        <v>13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2</v>
      </c>
      <c r="AM14" s="21">
        <v>0</v>
      </c>
      <c r="AN14" s="21">
        <v>0</v>
      </c>
      <c r="AO14" s="21">
        <v>0</v>
      </c>
      <c r="AP14" s="21">
        <v>2</v>
      </c>
    </row>
    <row r="15" spans="2:42" ht="20.100000000000001" customHeight="1" thickBot="1" x14ac:dyDescent="0.25">
      <c r="B15" s="4" t="s">
        <v>26</v>
      </c>
      <c r="C15" s="21">
        <v>1971</v>
      </c>
      <c r="D15" s="21">
        <v>608</v>
      </c>
      <c r="E15" s="21">
        <v>63</v>
      </c>
      <c r="F15" s="21">
        <v>2663</v>
      </c>
      <c r="G15" s="21">
        <v>978</v>
      </c>
      <c r="H15" s="21">
        <v>907</v>
      </c>
      <c r="I15" s="21">
        <v>218</v>
      </c>
      <c r="J15" s="21">
        <v>52</v>
      </c>
      <c r="K15" s="21">
        <v>1167</v>
      </c>
      <c r="L15" s="21">
        <v>23</v>
      </c>
      <c r="M15" s="21">
        <v>2</v>
      </c>
      <c r="N15" s="21">
        <v>0</v>
      </c>
      <c r="O15" s="21">
        <v>0</v>
      </c>
      <c r="P15" s="21">
        <v>4</v>
      </c>
      <c r="Q15" s="21">
        <v>4</v>
      </c>
      <c r="R15" s="21">
        <v>657</v>
      </c>
      <c r="S15" s="21">
        <v>369</v>
      </c>
      <c r="T15" s="21">
        <v>10</v>
      </c>
      <c r="U15" s="21">
        <v>1066</v>
      </c>
      <c r="V15" s="21">
        <v>572</v>
      </c>
      <c r="W15" s="21">
        <v>233</v>
      </c>
      <c r="X15" s="21">
        <v>0</v>
      </c>
      <c r="Y15" s="21">
        <v>0</v>
      </c>
      <c r="Z15" s="21">
        <v>233</v>
      </c>
      <c r="AA15" s="21">
        <v>306</v>
      </c>
      <c r="AB15" s="21">
        <v>171</v>
      </c>
      <c r="AC15" s="21">
        <v>21</v>
      </c>
      <c r="AD15" s="21">
        <v>1</v>
      </c>
      <c r="AE15" s="21">
        <v>193</v>
      </c>
      <c r="AF15" s="21">
        <v>70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1</v>
      </c>
      <c r="AM15" s="21">
        <v>0</v>
      </c>
      <c r="AN15" s="21">
        <v>0</v>
      </c>
      <c r="AO15" s="21">
        <v>0</v>
      </c>
      <c r="AP15" s="21">
        <v>3</v>
      </c>
    </row>
    <row r="16" spans="2:42" ht="20.100000000000001" customHeight="1" thickBot="1" x14ac:dyDescent="0.25">
      <c r="B16" s="4" t="s">
        <v>27</v>
      </c>
      <c r="C16" s="21">
        <v>562</v>
      </c>
      <c r="D16" s="21">
        <v>44</v>
      </c>
      <c r="E16" s="21">
        <v>0</v>
      </c>
      <c r="F16" s="21">
        <v>613</v>
      </c>
      <c r="G16" s="21">
        <v>209</v>
      </c>
      <c r="H16" s="21">
        <v>135</v>
      </c>
      <c r="I16" s="21">
        <v>40</v>
      </c>
      <c r="J16" s="21">
        <v>0</v>
      </c>
      <c r="K16" s="21">
        <v>177</v>
      </c>
      <c r="L16" s="21">
        <v>2</v>
      </c>
      <c r="M16" s="21">
        <v>0</v>
      </c>
      <c r="N16" s="21">
        <v>0</v>
      </c>
      <c r="O16" s="21">
        <v>0</v>
      </c>
      <c r="P16" s="21">
        <v>2</v>
      </c>
      <c r="Q16" s="21">
        <v>1</v>
      </c>
      <c r="R16" s="21">
        <v>302</v>
      </c>
      <c r="S16" s="21">
        <v>3</v>
      </c>
      <c r="T16" s="21">
        <v>0</v>
      </c>
      <c r="U16" s="21">
        <v>312</v>
      </c>
      <c r="V16" s="21">
        <v>137</v>
      </c>
      <c r="W16" s="21">
        <v>105</v>
      </c>
      <c r="X16" s="21">
        <v>0</v>
      </c>
      <c r="Y16" s="21">
        <v>0</v>
      </c>
      <c r="Z16" s="21">
        <v>102</v>
      </c>
      <c r="AA16" s="21">
        <v>61</v>
      </c>
      <c r="AB16" s="21">
        <v>20</v>
      </c>
      <c r="AC16" s="21">
        <v>1</v>
      </c>
      <c r="AD16" s="21">
        <v>0</v>
      </c>
      <c r="AE16" s="21">
        <v>20</v>
      </c>
      <c r="AF16" s="21">
        <v>8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</row>
    <row r="17" spans="2:42" ht="20.100000000000001" customHeight="1" thickBot="1" x14ac:dyDescent="0.25">
      <c r="B17" s="4" t="s">
        <v>28</v>
      </c>
      <c r="C17" s="21">
        <v>1683</v>
      </c>
      <c r="D17" s="21">
        <v>46</v>
      </c>
      <c r="E17" s="21">
        <v>1</v>
      </c>
      <c r="F17" s="21">
        <v>1714</v>
      </c>
      <c r="G17" s="21">
        <v>1289</v>
      </c>
      <c r="H17" s="21">
        <v>438</v>
      </c>
      <c r="I17" s="21">
        <v>14</v>
      </c>
      <c r="J17" s="21">
        <v>0</v>
      </c>
      <c r="K17" s="21">
        <v>456</v>
      </c>
      <c r="L17" s="21">
        <v>42</v>
      </c>
      <c r="M17" s="21">
        <v>2</v>
      </c>
      <c r="N17" s="21">
        <v>0</v>
      </c>
      <c r="O17" s="21">
        <v>0</v>
      </c>
      <c r="P17" s="21">
        <v>3</v>
      </c>
      <c r="Q17" s="21">
        <v>5</v>
      </c>
      <c r="R17" s="21">
        <v>807</v>
      </c>
      <c r="S17" s="21">
        <v>22</v>
      </c>
      <c r="T17" s="21">
        <v>0</v>
      </c>
      <c r="U17" s="21">
        <v>878</v>
      </c>
      <c r="V17" s="21">
        <v>687</v>
      </c>
      <c r="W17" s="21">
        <v>355</v>
      </c>
      <c r="X17" s="21">
        <v>10</v>
      </c>
      <c r="Y17" s="21">
        <v>1</v>
      </c>
      <c r="Z17" s="21">
        <v>292</v>
      </c>
      <c r="AA17" s="21">
        <v>521</v>
      </c>
      <c r="AB17" s="21">
        <v>80</v>
      </c>
      <c r="AC17" s="21">
        <v>0</v>
      </c>
      <c r="AD17" s="21">
        <v>0</v>
      </c>
      <c r="AE17" s="21">
        <v>84</v>
      </c>
      <c r="AF17" s="21">
        <v>33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1</v>
      </c>
      <c r="AM17" s="21">
        <v>0</v>
      </c>
      <c r="AN17" s="21">
        <v>0</v>
      </c>
      <c r="AO17" s="21">
        <v>1</v>
      </c>
      <c r="AP17" s="21">
        <v>1</v>
      </c>
    </row>
    <row r="18" spans="2:42" ht="20.100000000000001" customHeight="1" thickBot="1" x14ac:dyDescent="0.25">
      <c r="B18" s="4" t="s">
        <v>29</v>
      </c>
      <c r="C18" s="21">
        <v>1737</v>
      </c>
      <c r="D18" s="21">
        <v>64</v>
      </c>
      <c r="E18" s="21">
        <v>1</v>
      </c>
      <c r="F18" s="21">
        <v>1809</v>
      </c>
      <c r="G18" s="21">
        <v>1935</v>
      </c>
      <c r="H18" s="21">
        <v>556</v>
      </c>
      <c r="I18" s="21">
        <v>37</v>
      </c>
      <c r="J18" s="21">
        <v>0</v>
      </c>
      <c r="K18" s="21">
        <v>586</v>
      </c>
      <c r="L18" s="21">
        <v>10</v>
      </c>
      <c r="M18" s="21">
        <v>1</v>
      </c>
      <c r="N18" s="21">
        <v>0</v>
      </c>
      <c r="O18" s="21">
        <v>0</v>
      </c>
      <c r="P18" s="21">
        <v>1</v>
      </c>
      <c r="Q18" s="21">
        <v>5</v>
      </c>
      <c r="R18" s="21">
        <v>821</v>
      </c>
      <c r="S18" s="21">
        <v>27</v>
      </c>
      <c r="T18" s="21">
        <v>1</v>
      </c>
      <c r="U18" s="21">
        <v>794</v>
      </c>
      <c r="V18" s="21">
        <v>1257</v>
      </c>
      <c r="W18" s="21">
        <v>286</v>
      </c>
      <c r="X18" s="21">
        <v>0</v>
      </c>
      <c r="Y18" s="21">
        <v>0</v>
      </c>
      <c r="Z18" s="21">
        <v>357</v>
      </c>
      <c r="AA18" s="21">
        <v>588</v>
      </c>
      <c r="AB18" s="21">
        <v>73</v>
      </c>
      <c r="AC18" s="21">
        <v>0</v>
      </c>
      <c r="AD18" s="21">
        <v>0</v>
      </c>
      <c r="AE18" s="21">
        <v>70</v>
      </c>
      <c r="AF18" s="21">
        <v>73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1</v>
      </c>
      <c r="AP18" s="21">
        <v>2</v>
      </c>
    </row>
    <row r="19" spans="2:42" ht="20.100000000000001" customHeight="1" thickBot="1" x14ac:dyDescent="0.25">
      <c r="B19" s="4" t="s">
        <v>30</v>
      </c>
      <c r="C19" s="21">
        <v>6721</v>
      </c>
      <c r="D19" s="21">
        <v>569</v>
      </c>
      <c r="E19" s="21">
        <v>21</v>
      </c>
      <c r="F19" s="21">
        <v>7154</v>
      </c>
      <c r="G19" s="21">
        <v>5180</v>
      </c>
      <c r="H19" s="21">
        <v>2183</v>
      </c>
      <c r="I19" s="21">
        <v>238</v>
      </c>
      <c r="J19" s="21">
        <v>1</v>
      </c>
      <c r="K19" s="21">
        <v>2435</v>
      </c>
      <c r="L19" s="21">
        <v>45</v>
      </c>
      <c r="M19" s="21">
        <v>20</v>
      </c>
      <c r="N19" s="21">
        <v>0</v>
      </c>
      <c r="O19" s="21">
        <v>1</v>
      </c>
      <c r="P19" s="21">
        <v>18</v>
      </c>
      <c r="Q19" s="21">
        <v>57</v>
      </c>
      <c r="R19" s="21">
        <v>2842</v>
      </c>
      <c r="S19" s="21">
        <v>331</v>
      </c>
      <c r="T19" s="21">
        <v>19</v>
      </c>
      <c r="U19" s="21">
        <v>3130</v>
      </c>
      <c r="V19" s="21">
        <v>3152</v>
      </c>
      <c r="W19" s="21">
        <v>1504</v>
      </c>
      <c r="X19" s="21">
        <v>0</v>
      </c>
      <c r="Y19" s="21">
        <v>0</v>
      </c>
      <c r="Z19" s="21">
        <v>1405</v>
      </c>
      <c r="AA19" s="21">
        <v>1820</v>
      </c>
      <c r="AB19" s="21">
        <v>161</v>
      </c>
      <c r="AC19" s="21">
        <v>0</v>
      </c>
      <c r="AD19" s="21">
        <v>0</v>
      </c>
      <c r="AE19" s="21">
        <v>160</v>
      </c>
      <c r="AF19" s="21">
        <v>82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11</v>
      </c>
      <c r="AM19" s="21">
        <v>0</v>
      </c>
      <c r="AN19" s="21">
        <v>0</v>
      </c>
      <c r="AO19" s="21">
        <v>6</v>
      </c>
      <c r="AP19" s="21">
        <v>24</v>
      </c>
    </row>
    <row r="20" spans="2:42" ht="20.100000000000001" customHeight="1" thickBot="1" x14ac:dyDescent="0.25">
      <c r="B20" s="4" t="s">
        <v>31</v>
      </c>
      <c r="C20" s="21">
        <v>6949</v>
      </c>
      <c r="D20" s="21">
        <v>319</v>
      </c>
      <c r="E20" s="21">
        <v>232</v>
      </c>
      <c r="F20" s="21">
        <v>7328</v>
      </c>
      <c r="G20" s="21">
        <v>4301</v>
      </c>
      <c r="H20" s="21">
        <v>1581</v>
      </c>
      <c r="I20" s="21">
        <v>118</v>
      </c>
      <c r="J20" s="21">
        <v>27</v>
      </c>
      <c r="K20" s="21">
        <v>1735</v>
      </c>
      <c r="L20" s="21">
        <v>24</v>
      </c>
      <c r="M20" s="21">
        <v>10</v>
      </c>
      <c r="N20" s="21">
        <v>1</v>
      </c>
      <c r="O20" s="21">
        <v>0</v>
      </c>
      <c r="P20" s="21">
        <v>17</v>
      </c>
      <c r="Q20" s="21">
        <v>27</v>
      </c>
      <c r="R20" s="21">
        <v>3924</v>
      </c>
      <c r="S20" s="21">
        <v>193</v>
      </c>
      <c r="T20" s="21">
        <v>203</v>
      </c>
      <c r="U20" s="21">
        <v>4239</v>
      </c>
      <c r="V20" s="21">
        <v>2737</v>
      </c>
      <c r="W20" s="21">
        <v>1162</v>
      </c>
      <c r="X20" s="21">
        <v>6</v>
      </c>
      <c r="Y20" s="21">
        <v>2</v>
      </c>
      <c r="Z20" s="21">
        <v>1033</v>
      </c>
      <c r="AA20" s="21">
        <v>1236</v>
      </c>
      <c r="AB20" s="21">
        <v>270</v>
      </c>
      <c r="AC20" s="21">
        <v>1</v>
      </c>
      <c r="AD20" s="21">
        <v>0</v>
      </c>
      <c r="AE20" s="21">
        <v>302</v>
      </c>
      <c r="AF20" s="21">
        <v>266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2</v>
      </c>
      <c r="AM20" s="21">
        <v>0</v>
      </c>
      <c r="AN20" s="21">
        <v>0</v>
      </c>
      <c r="AO20" s="21">
        <v>2</v>
      </c>
      <c r="AP20" s="21">
        <v>11</v>
      </c>
    </row>
    <row r="21" spans="2:42" ht="20.100000000000001" customHeight="1" thickBot="1" x14ac:dyDescent="0.25">
      <c r="B21" s="4" t="s">
        <v>32</v>
      </c>
      <c r="C21" s="21">
        <v>748</v>
      </c>
      <c r="D21" s="21">
        <v>94</v>
      </c>
      <c r="E21" s="21">
        <v>1</v>
      </c>
      <c r="F21" s="21">
        <v>791</v>
      </c>
      <c r="G21" s="21">
        <v>1081</v>
      </c>
      <c r="H21" s="21">
        <v>174</v>
      </c>
      <c r="I21" s="21">
        <v>16</v>
      </c>
      <c r="J21" s="21">
        <v>0</v>
      </c>
      <c r="K21" s="21">
        <v>188</v>
      </c>
      <c r="L21" s="21">
        <v>5</v>
      </c>
      <c r="M21" s="21">
        <v>0</v>
      </c>
      <c r="N21" s="21">
        <v>0</v>
      </c>
      <c r="O21" s="21">
        <v>0</v>
      </c>
      <c r="P21" s="21">
        <v>0</v>
      </c>
      <c r="Q21" s="21">
        <v>3</v>
      </c>
      <c r="R21" s="21">
        <v>401</v>
      </c>
      <c r="S21" s="21">
        <v>78</v>
      </c>
      <c r="T21" s="21">
        <v>0</v>
      </c>
      <c r="U21" s="21">
        <v>456</v>
      </c>
      <c r="V21" s="21">
        <v>706</v>
      </c>
      <c r="W21" s="21">
        <v>146</v>
      </c>
      <c r="X21" s="21">
        <v>0</v>
      </c>
      <c r="Y21" s="21">
        <v>0</v>
      </c>
      <c r="Z21" s="21">
        <v>118</v>
      </c>
      <c r="AA21" s="21">
        <v>348</v>
      </c>
      <c r="AB21" s="21">
        <v>27</v>
      </c>
      <c r="AC21" s="21">
        <v>0</v>
      </c>
      <c r="AD21" s="21">
        <v>1</v>
      </c>
      <c r="AE21" s="21">
        <v>29</v>
      </c>
      <c r="AF21" s="21">
        <v>19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</row>
    <row r="22" spans="2:42" ht="20.100000000000001" customHeight="1" thickBot="1" x14ac:dyDescent="0.25">
      <c r="B22" s="4" t="s">
        <v>33</v>
      </c>
      <c r="C22" s="21">
        <v>1918</v>
      </c>
      <c r="D22" s="21">
        <v>336</v>
      </c>
      <c r="E22" s="21">
        <v>0</v>
      </c>
      <c r="F22" s="21">
        <v>2460</v>
      </c>
      <c r="G22" s="21">
        <v>2489</v>
      </c>
      <c r="H22" s="21">
        <v>420</v>
      </c>
      <c r="I22" s="21">
        <v>135</v>
      </c>
      <c r="J22" s="21">
        <v>0</v>
      </c>
      <c r="K22" s="21">
        <v>557</v>
      </c>
      <c r="L22" s="21">
        <v>19</v>
      </c>
      <c r="M22" s="21">
        <v>3</v>
      </c>
      <c r="N22" s="21">
        <v>0</v>
      </c>
      <c r="O22" s="21">
        <v>0</v>
      </c>
      <c r="P22" s="21">
        <v>2</v>
      </c>
      <c r="Q22" s="21">
        <v>10</v>
      </c>
      <c r="R22" s="21">
        <v>1159</v>
      </c>
      <c r="S22" s="21">
        <v>200</v>
      </c>
      <c r="T22" s="21">
        <v>0</v>
      </c>
      <c r="U22" s="21">
        <v>1461</v>
      </c>
      <c r="V22" s="21">
        <v>1899</v>
      </c>
      <c r="W22" s="21">
        <v>269</v>
      </c>
      <c r="X22" s="21">
        <v>0</v>
      </c>
      <c r="Y22" s="21">
        <v>0</v>
      </c>
      <c r="Z22" s="21">
        <v>344</v>
      </c>
      <c r="AA22" s="21">
        <v>490</v>
      </c>
      <c r="AB22" s="21">
        <v>66</v>
      </c>
      <c r="AC22" s="21">
        <v>1</v>
      </c>
      <c r="AD22" s="21">
        <v>0</v>
      </c>
      <c r="AE22" s="21">
        <v>94</v>
      </c>
      <c r="AF22" s="21">
        <v>69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1</v>
      </c>
      <c r="AM22" s="21">
        <v>0</v>
      </c>
      <c r="AN22" s="21">
        <v>0</v>
      </c>
      <c r="AO22" s="21">
        <v>2</v>
      </c>
      <c r="AP22" s="21">
        <v>2</v>
      </c>
    </row>
    <row r="23" spans="2:42" ht="20.100000000000001" customHeight="1" thickBot="1" x14ac:dyDescent="0.25">
      <c r="B23" s="4" t="s">
        <v>34</v>
      </c>
      <c r="C23" s="21">
        <v>8057</v>
      </c>
      <c r="D23" s="21">
        <v>798</v>
      </c>
      <c r="E23" s="21">
        <v>32</v>
      </c>
      <c r="F23" s="21">
        <v>8988</v>
      </c>
      <c r="G23" s="21">
        <v>5065</v>
      </c>
      <c r="H23" s="21">
        <v>1916</v>
      </c>
      <c r="I23" s="21">
        <v>108</v>
      </c>
      <c r="J23" s="21">
        <v>0</v>
      </c>
      <c r="K23" s="21">
        <v>2032</v>
      </c>
      <c r="L23" s="21">
        <v>4</v>
      </c>
      <c r="M23" s="21">
        <v>17</v>
      </c>
      <c r="N23" s="21">
        <v>0</v>
      </c>
      <c r="O23" s="21">
        <v>1</v>
      </c>
      <c r="P23" s="21">
        <v>13</v>
      </c>
      <c r="Q23" s="21">
        <v>33</v>
      </c>
      <c r="R23" s="21">
        <v>4452</v>
      </c>
      <c r="S23" s="21">
        <v>684</v>
      </c>
      <c r="T23" s="21">
        <v>29</v>
      </c>
      <c r="U23" s="21">
        <v>5329</v>
      </c>
      <c r="V23" s="21">
        <v>3244</v>
      </c>
      <c r="W23" s="21">
        <v>1498</v>
      </c>
      <c r="X23" s="21">
        <v>5</v>
      </c>
      <c r="Y23" s="21">
        <v>1</v>
      </c>
      <c r="Z23" s="21">
        <v>1414</v>
      </c>
      <c r="AA23" s="21">
        <v>1684</v>
      </c>
      <c r="AB23" s="21">
        <v>173</v>
      </c>
      <c r="AC23" s="21">
        <v>1</v>
      </c>
      <c r="AD23" s="21">
        <v>1</v>
      </c>
      <c r="AE23" s="21">
        <v>198</v>
      </c>
      <c r="AF23" s="21">
        <v>94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1</v>
      </c>
      <c r="AM23" s="21">
        <v>0</v>
      </c>
      <c r="AN23" s="21">
        <v>0</v>
      </c>
      <c r="AO23" s="21">
        <v>2</v>
      </c>
      <c r="AP23" s="21">
        <v>6</v>
      </c>
    </row>
    <row r="24" spans="2:42" ht="20.100000000000001" customHeight="1" thickBot="1" x14ac:dyDescent="0.25">
      <c r="B24" s="4" t="s">
        <v>35</v>
      </c>
      <c r="C24" s="21">
        <v>1809</v>
      </c>
      <c r="D24" s="21">
        <v>119</v>
      </c>
      <c r="E24" s="21">
        <v>4</v>
      </c>
      <c r="F24" s="21">
        <v>1946</v>
      </c>
      <c r="G24" s="21">
        <v>1582</v>
      </c>
      <c r="H24" s="21">
        <v>658</v>
      </c>
      <c r="I24" s="21">
        <v>50</v>
      </c>
      <c r="J24" s="21">
        <v>0</v>
      </c>
      <c r="K24" s="21">
        <v>708</v>
      </c>
      <c r="L24" s="21">
        <v>5</v>
      </c>
      <c r="M24" s="21">
        <v>2</v>
      </c>
      <c r="N24" s="21">
        <v>0</v>
      </c>
      <c r="O24" s="21">
        <v>1</v>
      </c>
      <c r="P24" s="21">
        <v>2</v>
      </c>
      <c r="Q24" s="21">
        <v>8</v>
      </c>
      <c r="R24" s="21">
        <v>850</v>
      </c>
      <c r="S24" s="21">
        <v>68</v>
      </c>
      <c r="T24" s="21">
        <v>3</v>
      </c>
      <c r="U24" s="21">
        <v>995</v>
      </c>
      <c r="V24" s="21">
        <v>1100</v>
      </c>
      <c r="W24" s="21">
        <v>233</v>
      </c>
      <c r="X24" s="21">
        <v>0</v>
      </c>
      <c r="Y24" s="21">
        <v>0</v>
      </c>
      <c r="Z24" s="21">
        <v>187</v>
      </c>
      <c r="AA24" s="21">
        <v>436</v>
      </c>
      <c r="AB24" s="21">
        <v>66</v>
      </c>
      <c r="AC24" s="21">
        <v>1</v>
      </c>
      <c r="AD24" s="21">
        <v>0</v>
      </c>
      <c r="AE24" s="21">
        <v>53</v>
      </c>
      <c r="AF24" s="21">
        <v>32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1</v>
      </c>
      <c r="AP24" s="21">
        <v>1</v>
      </c>
    </row>
    <row r="25" spans="2:42" ht="20.100000000000001" customHeight="1" thickBot="1" x14ac:dyDescent="0.25">
      <c r="B25" s="4" t="s">
        <v>36</v>
      </c>
      <c r="C25" s="21">
        <v>587</v>
      </c>
      <c r="D25" s="21">
        <v>19</v>
      </c>
      <c r="E25" s="21">
        <v>8</v>
      </c>
      <c r="F25" s="21">
        <v>587</v>
      </c>
      <c r="G25" s="21">
        <v>536</v>
      </c>
      <c r="H25" s="21">
        <v>84</v>
      </c>
      <c r="I25" s="21">
        <v>2</v>
      </c>
      <c r="J25" s="21">
        <v>0</v>
      </c>
      <c r="K25" s="21">
        <v>87</v>
      </c>
      <c r="L25" s="21">
        <v>0</v>
      </c>
      <c r="M25" s="21">
        <v>3</v>
      </c>
      <c r="N25" s="21">
        <v>0</v>
      </c>
      <c r="O25" s="21">
        <v>0</v>
      </c>
      <c r="P25" s="21">
        <v>0</v>
      </c>
      <c r="Q25" s="21">
        <v>5</v>
      </c>
      <c r="R25" s="21">
        <v>392</v>
      </c>
      <c r="S25" s="21">
        <v>17</v>
      </c>
      <c r="T25" s="21">
        <v>8</v>
      </c>
      <c r="U25" s="21">
        <v>380</v>
      </c>
      <c r="V25" s="21">
        <v>405</v>
      </c>
      <c r="W25" s="21">
        <v>90</v>
      </c>
      <c r="X25" s="21">
        <v>0</v>
      </c>
      <c r="Y25" s="21">
        <v>0</v>
      </c>
      <c r="Z25" s="21">
        <v>102</v>
      </c>
      <c r="AA25" s="21">
        <v>119</v>
      </c>
      <c r="AB25" s="21">
        <v>17</v>
      </c>
      <c r="AC25" s="21">
        <v>0</v>
      </c>
      <c r="AD25" s="21">
        <v>0</v>
      </c>
      <c r="AE25" s="21">
        <v>18</v>
      </c>
      <c r="AF25" s="21">
        <v>6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1</v>
      </c>
      <c r="AM25" s="21">
        <v>0</v>
      </c>
      <c r="AN25" s="21">
        <v>0</v>
      </c>
      <c r="AO25" s="21">
        <v>0</v>
      </c>
      <c r="AP25" s="21">
        <v>1</v>
      </c>
    </row>
    <row r="26" spans="2:42" ht="20.100000000000001" customHeight="1" thickBot="1" x14ac:dyDescent="0.25">
      <c r="B26" s="5" t="s">
        <v>37</v>
      </c>
      <c r="C26" s="21">
        <v>1637</v>
      </c>
      <c r="D26" s="21">
        <v>152</v>
      </c>
      <c r="E26" s="21">
        <v>43</v>
      </c>
      <c r="F26" s="21">
        <v>1736</v>
      </c>
      <c r="G26" s="21">
        <v>1722</v>
      </c>
      <c r="H26" s="21">
        <v>624</v>
      </c>
      <c r="I26" s="21">
        <v>28</v>
      </c>
      <c r="J26" s="21">
        <v>2</v>
      </c>
      <c r="K26" s="21">
        <v>657</v>
      </c>
      <c r="L26" s="21">
        <v>8</v>
      </c>
      <c r="M26" s="21">
        <v>4</v>
      </c>
      <c r="N26" s="21">
        <v>0</v>
      </c>
      <c r="O26" s="21">
        <v>0</v>
      </c>
      <c r="P26" s="21">
        <v>3</v>
      </c>
      <c r="Q26" s="21">
        <v>14</v>
      </c>
      <c r="R26" s="21">
        <v>661</v>
      </c>
      <c r="S26" s="21">
        <v>124</v>
      </c>
      <c r="T26" s="21">
        <v>30</v>
      </c>
      <c r="U26" s="21">
        <v>750</v>
      </c>
      <c r="V26" s="21">
        <v>1279</v>
      </c>
      <c r="W26" s="21">
        <v>287</v>
      </c>
      <c r="X26" s="21">
        <v>0</v>
      </c>
      <c r="Y26" s="21">
        <v>11</v>
      </c>
      <c r="Z26" s="21">
        <v>255</v>
      </c>
      <c r="AA26" s="21">
        <v>392</v>
      </c>
      <c r="AB26" s="21">
        <v>60</v>
      </c>
      <c r="AC26" s="21">
        <v>0</v>
      </c>
      <c r="AD26" s="21">
        <v>0</v>
      </c>
      <c r="AE26" s="21">
        <v>71</v>
      </c>
      <c r="AF26" s="21">
        <v>28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1</v>
      </c>
      <c r="AM26" s="21">
        <v>0</v>
      </c>
      <c r="AN26" s="21">
        <v>0</v>
      </c>
      <c r="AO26" s="21">
        <v>0</v>
      </c>
      <c r="AP26" s="21">
        <v>1</v>
      </c>
    </row>
    <row r="27" spans="2:42" ht="20.100000000000001" customHeight="1" thickBot="1" x14ac:dyDescent="0.25">
      <c r="B27" s="6" t="s">
        <v>38</v>
      </c>
      <c r="C27" s="22">
        <v>279</v>
      </c>
      <c r="D27" s="22">
        <v>0</v>
      </c>
      <c r="E27" s="22">
        <v>0</v>
      </c>
      <c r="F27" s="22">
        <v>274</v>
      </c>
      <c r="G27" s="22">
        <v>262</v>
      </c>
      <c r="H27" s="22">
        <v>142</v>
      </c>
      <c r="I27" s="22">
        <v>0</v>
      </c>
      <c r="J27" s="22">
        <v>0</v>
      </c>
      <c r="K27" s="22">
        <v>143</v>
      </c>
      <c r="L27" s="22">
        <v>0</v>
      </c>
      <c r="M27" s="22">
        <v>2</v>
      </c>
      <c r="N27" s="22">
        <v>0</v>
      </c>
      <c r="O27" s="22">
        <v>0</v>
      </c>
      <c r="P27" s="22">
        <v>1</v>
      </c>
      <c r="Q27" s="22">
        <v>1</v>
      </c>
      <c r="R27" s="22">
        <v>97</v>
      </c>
      <c r="S27" s="22">
        <v>0</v>
      </c>
      <c r="T27" s="22">
        <v>0</v>
      </c>
      <c r="U27" s="22">
        <v>103</v>
      </c>
      <c r="V27" s="22">
        <v>218</v>
      </c>
      <c r="W27" s="22">
        <v>34</v>
      </c>
      <c r="X27" s="22">
        <v>0</v>
      </c>
      <c r="Y27" s="22">
        <v>0</v>
      </c>
      <c r="Z27" s="22">
        <v>23</v>
      </c>
      <c r="AA27" s="22">
        <v>42</v>
      </c>
      <c r="AB27" s="22">
        <v>4</v>
      </c>
      <c r="AC27" s="22">
        <v>0</v>
      </c>
      <c r="AD27" s="22">
        <v>0</v>
      </c>
      <c r="AE27" s="22">
        <v>4</v>
      </c>
      <c r="AF27" s="22">
        <v>1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</row>
    <row r="28" spans="2:42" ht="20.100000000000001" customHeight="1" thickBot="1" x14ac:dyDescent="0.25">
      <c r="B28" s="7" t="s">
        <v>39</v>
      </c>
      <c r="C28" s="9">
        <v>46831</v>
      </c>
      <c r="D28" s="9">
        <v>6056</v>
      </c>
      <c r="E28" s="9">
        <v>454</v>
      </c>
      <c r="F28" s="9">
        <v>53336</v>
      </c>
      <c r="G28" s="9">
        <v>36331</v>
      </c>
      <c r="H28" s="9">
        <v>13481</v>
      </c>
      <c r="I28" s="9">
        <v>1539</v>
      </c>
      <c r="J28" s="9">
        <v>84</v>
      </c>
      <c r="K28" s="9">
        <v>15139</v>
      </c>
      <c r="L28" s="9">
        <v>276</v>
      </c>
      <c r="M28" s="9">
        <v>86</v>
      </c>
      <c r="N28" s="9">
        <v>1</v>
      </c>
      <c r="O28" s="9">
        <v>4</v>
      </c>
      <c r="P28" s="9">
        <v>77</v>
      </c>
      <c r="Q28" s="9">
        <v>233</v>
      </c>
      <c r="R28" s="9">
        <v>23061</v>
      </c>
      <c r="S28" s="9">
        <v>4428</v>
      </c>
      <c r="T28" s="9">
        <v>329</v>
      </c>
      <c r="U28" s="9">
        <v>27967</v>
      </c>
      <c r="V28" s="9">
        <v>23700</v>
      </c>
      <c r="W28" s="9">
        <v>8416</v>
      </c>
      <c r="X28" s="9">
        <v>30</v>
      </c>
      <c r="Y28" s="9">
        <v>29</v>
      </c>
      <c r="Z28" s="9">
        <v>8146</v>
      </c>
      <c r="AA28" s="9">
        <v>10919</v>
      </c>
      <c r="AB28" s="9">
        <v>1763</v>
      </c>
      <c r="AC28" s="9">
        <v>57</v>
      </c>
      <c r="AD28" s="9">
        <v>8</v>
      </c>
      <c r="AE28" s="9">
        <v>1991</v>
      </c>
      <c r="AF28" s="9">
        <v>1139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24</v>
      </c>
      <c r="AM28" s="9">
        <v>1</v>
      </c>
      <c r="AN28" s="9">
        <v>0</v>
      </c>
      <c r="AO28" s="9">
        <v>16</v>
      </c>
      <c r="AP28" s="9">
        <v>64</v>
      </c>
    </row>
  </sheetData>
  <mergeCells count="8">
    <mergeCell ref="C9:G9"/>
    <mergeCell ref="AL9:AP9"/>
    <mergeCell ref="H9:L9"/>
    <mergeCell ref="M9:Q9"/>
    <mergeCell ref="R9:V9"/>
    <mergeCell ref="W9:AA9"/>
    <mergeCell ref="AB9:AF9"/>
    <mergeCell ref="AG9:AK9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Y47"/>
  <sheetViews>
    <sheetView topLeftCell="K1"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8" width="15" hidden="1" customWidth="1"/>
    <col min="19" max="25" width="15" customWidth="1"/>
  </cols>
  <sheetData>
    <row r="9" spans="2:25" ht="48.2" customHeight="1" x14ac:dyDescent="0.2">
      <c r="B9" s="11"/>
      <c r="C9" s="94" t="s">
        <v>180</v>
      </c>
      <c r="D9" s="94" t="s">
        <v>181</v>
      </c>
      <c r="E9" s="94" t="s">
        <v>182</v>
      </c>
      <c r="F9" s="94" t="s">
        <v>183</v>
      </c>
      <c r="G9" s="94" t="s">
        <v>205</v>
      </c>
      <c r="H9" s="94" t="s">
        <v>184</v>
      </c>
      <c r="I9" s="94" t="s">
        <v>185</v>
      </c>
      <c r="J9" s="95"/>
      <c r="K9" s="95"/>
      <c r="L9" s="94" t="s">
        <v>186</v>
      </c>
      <c r="M9" s="94" t="s">
        <v>187</v>
      </c>
      <c r="N9" s="94" t="s">
        <v>188</v>
      </c>
      <c r="O9" s="95" t="s">
        <v>189</v>
      </c>
      <c r="P9" s="95" t="s">
        <v>190</v>
      </c>
      <c r="Q9" s="94" t="s">
        <v>191</v>
      </c>
      <c r="R9" s="94" t="s">
        <v>192</v>
      </c>
      <c r="S9" s="94" t="s">
        <v>193</v>
      </c>
      <c r="T9" s="94" t="s">
        <v>194</v>
      </c>
      <c r="U9" s="94" t="s">
        <v>195</v>
      </c>
      <c r="V9" s="94" t="s">
        <v>196</v>
      </c>
      <c r="W9" s="94" t="s">
        <v>197</v>
      </c>
      <c r="X9" s="94" t="s">
        <v>198</v>
      </c>
      <c r="Y9" s="94" t="s">
        <v>199</v>
      </c>
    </row>
    <row r="10" spans="2:25" ht="73.5" customHeight="1" x14ac:dyDescent="0.2">
      <c r="B10" s="11"/>
      <c r="C10" s="94"/>
      <c r="D10" s="94"/>
      <c r="E10" s="94"/>
      <c r="F10" s="94"/>
      <c r="G10" s="94"/>
      <c r="H10" s="94"/>
      <c r="I10" s="49" t="s">
        <v>200</v>
      </c>
      <c r="J10" s="49" t="s">
        <v>201</v>
      </c>
      <c r="K10" s="49" t="s">
        <v>202</v>
      </c>
      <c r="L10" s="94"/>
      <c r="M10" s="94"/>
      <c r="N10" s="49" t="s">
        <v>53</v>
      </c>
      <c r="O10" s="49" t="s">
        <v>203</v>
      </c>
      <c r="P10" s="49" t="s">
        <v>204</v>
      </c>
      <c r="Q10" s="94"/>
      <c r="R10" s="94"/>
      <c r="S10" s="94"/>
      <c r="T10" s="94"/>
      <c r="U10" s="94"/>
      <c r="V10" s="94"/>
      <c r="W10" s="94"/>
      <c r="X10" s="94"/>
      <c r="Y10" s="94"/>
    </row>
    <row r="11" spans="2:25" ht="20.100000000000001" customHeight="1" thickBot="1" x14ac:dyDescent="0.25">
      <c r="B11" s="3" t="s">
        <v>22</v>
      </c>
      <c r="C11" s="41">
        <v>8415</v>
      </c>
      <c r="D11" s="41">
        <v>6623</v>
      </c>
      <c r="E11" s="41">
        <v>1792</v>
      </c>
      <c r="F11" s="41">
        <v>8615</v>
      </c>
      <c r="G11" s="41">
        <v>223</v>
      </c>
      <c r="H11" s="41">
        <v>13</v>
      </c>
      <c r="I11" s="41">
        <v>5993</v>
      </c>
      <c r="J11" s="41">
        <v>58</v>
      </c>
      <c r="K11" s="41">
        <v>773</v>
      </c>
      <c r="L11" s="41">
        <v>778</v>
      </c>
      <c r="M11" s="41">
        <v>777</v>
      </c>
      <c r="N11" s="41">
        <v>663</v>
      </c>
      <c r="O11" s="41">
        <v>525</v>
      </c>
      <c r="P11" s="41">
        <v>138</v>
      </c>
      <c r="Q11" s="41">
        <v>8555936</v>
      </c>
      <c r="R11" s="41">
        <v>4335096</v>
      </c>
      <c r="S11" s="50">
        <f>+(F11/Q11)*100</f>
        <v>0.10069032774438706</v>
      </c>
      <c r="T11" s="50">
        <f>+F11/R11*100</f>
        <v>0.19872685633720685</v>
      </c>
      <c r="U11" s="50">
        <f>+C11/R11*100</f>
        <v>0.19411334835491534</v>
      </c>
      <c r="V11" s="52">
        <f t="shared" ref="V11:V28" si="0">+N11/F11</f>
        <v>7.6958792803250145E-2</v>
      </c>
      <c r="W11" s="52">
        <f t="shared" ref="W11:W28" si="1">N11/C11</f>
        <v>7.8787878787878782E-2</v>
      </c>
      <c r="X11" s="52">
        <f>'Órdenes y Medidas'!C14/'Denuncias-Renuncias'!F11</f>
        <v>0.24805571677307023</v>
      </c>
      <c r="Y11" s="52">
        <f>'Órdenes y Medidas'!C14/'Denuncias-Renuncias'!C11</f>
        <v>0.25395127748068924</v>
      </c>
    </row>
    <row r="12" spans="2:25" ht="20.100000000000001" customHeight="1" thickBot="1" x14ac:dyDescent="0.25">
      <c r="B12" s="4" t="s">
        <v>23</v>
      </c>
      <c r="C12" s="21">
        <v>893</v>
      </c>
      <c r="D12" s="21">
        <v>663</v>
      </c>
      <c r="E12" s="21">
        <v>230</v>
      </c>
      <c r="F12" s="21">
        <v>1037</v>
      </c>
      <c r="G12" s="21">
        <v>5</v>
      </c>
      <c r="H12" s="21">
        <v>0</v>
      </c>
      <c r="I12" s="21">
        <v>653</v>
      </c>
      <c r="J12" s="21">
        <v>2</v>
      </c>
      <c r="K12" s="21">
        <v>212</v>
      </c>
      <c r="L12" s="21">
        <v>163</v>
      </c>
      <c r="M12" s="21">
        <v>2</v>
      </c>
      <c r="N12" s="21">
        <v>74</v>
      </c>
      <c r="O12" s="21">
        <v>55</v>
      </c>
      <c r="P12" s="21">
        <v>19</v>
      </c>
      <c r="Q12" s="21">
        <v>1308728</v>
      </c>
      <c r="R12" s="21">
        <v>663230</v>
      </c>
      <c r="S12" s="50">
        <f t="shared" ref="S12:S28" si="2">+(F12/Q12)*100</f>
        <v>7.923724410267069E-2</v>
      </c>
      <c r="T12" s="50">
        <f t="shared" ref="T12:T28" si="3">+F12/R12*100</f>
        <v>0.15635601525865839</v>
      </c>
      <c r="U12" s="50">
        <f t="shared" ref="U12:U28" si="4">+C12/R12*100</f>
        <v>0.13464409028542135</v>
      </c>
      <c r="V12" s="53">
        <f t="shared" si="0"/>
        <v>7.1359691417550622E-2</v>
      </c>
      <c r="W12" s="53">
        <f t="shared" si="1"/>
        <v>8.2866741321388576E-2</v>
      </c>
      <c r="X12" s="53">
        <f>'Órdenes y Medidas'!C15/'Denuncias-Renuncias'!F12</f>
        <v>0.20154291224686596</v>
      </c>
      <c r="Y12" s="53">
        <f>'Órdenes y Medidas'!C15/'Denuncias-Renuncias'!C12</f>
        <v>0.23404255319148937</v>
      </c>
    </row>
    <row r="13" spans="2:25" ht="20.100000000000001" customHeight="1" thickBot="1" x14ac:dyDescent="0.25">
      <c r="B13" s="4" t="s">
        <v>24</v>
      </c>
      <c r="C13" s="21">
        <v>707</v>
      </c>
      <c r="D13" s="21">
        <v>583</v>
      </c>
      <c r="E13" s="21">
        <v>124</v>
      </c>
      <c r="F13" s="21">
        <v>795</v>
      </c>
      <c r="G13" s="21">
        <v>11</v>
      </c>
      <c r="H13" s="21">
        <v>1</v>
      </c>
      <c r="I13" s="21">
        <v>518</v>
      </c>
      <c r="J13" s="21">
        <v>4</v>
      </c>
      <c r="K13" s="21">
        <v>113</v>
      </c>
      <c r="L13" s="21">
        <v>130</v>
      </c>
      <c r="M13" s="21">
        <v>18</v>
      </c>
      <c r="N13" s="21">
        <v>118</v>
      </c>
      <c r="O13" s="21">
        <v>96</v>
      </c>
      <c r="P13" s="21">
        <v>22</v>
      </c>
      <c r="Q13" s="21">
        <v>1028244</v>
      </c>
      <c r="R13" s="21">
        <v>537506</v>
      </c>
      <c r="S13" s="50">
        <f t="shared" si="2"/>
        <v>7.73162790154866E-2</v>
      </c>
      <c r="T13" s="50">
        <f t="shared" si="3"/>
        <v>0.14790532570799211</v>
      </c>
      <c r="U13" s="50">
        <f t="shared" si="4"/>
        <v>0.13153341544094391</v>
      </c>
      <c r="V13" s="53">
        <f t="shared" si="0"/>
        <v>0.14842767295597484</v>
      </c>
      <c r="W13" s="53">
        <f t="shared" si="1"/>
        <v>0.16690240452616689</v>
      </c>
      <c r="X13" s="53">
        <f>'Órdenes y Medidas'!C16/'Denuncias-Renuncias'!F13</f>
        <v>0.26163522012578616</v>
      </c>
      <c r="Y13" s="53">
        <f>'Órdenes y Medidas'!C16/'Denuncias-Renuncias'!C13</f>
        <v>0.2942008486562942</v>
      </c>
    </row>
    <row r="14" spans="2:25" ht="20.100000000000001" customHeight="1" thickBot="1" x14ac:dyDescent="0.25">
      <c r="B14" s="4" t="s">
        <v>25</v>
      </c>
      <c r="C14" s="21">
        <v>1391</v>
      </c>
      <c r="D14" s="21">
        <v>790</v>
      </c>
      <c r="E14" s="21">
        <v>601</v>
      </c>
      <c r="F14" s="21">
        <v>1356</v>
      </c>
      <c r="G14" s="21">
        <v>42</v>
      </c>
      <c r="H14" s="21">
        <v>1</v>
      </c>
      <c r="I14" s="21">
        <v>940</v>
      </c>
      <c r="J14" s="21">
        <v>26</v>
      </c>
      <c r="K14" s="21">
        <v>152</v>
      </c>
      <c r="L14" s="21">
        <v>187</v>
      </c>
      <c r="M14" s="21">
        <v>8</v>
      </c>
      <c r="N14" s="21">
        <v>129</v>
      </c>
      <c r="O14" s="21">
        <v>86</v>
      </c>
      <c r="P14" s="21">
        <v>43</v>
      </c>
      <c r="Q14" s="21">
        <v>1128908</v>
      </c>
      <c r="R14" s="21">
        <v>567105</v>
      </c>
      <c r="S14" s="50">
        <f t="shared" si="2"/>
        <v>0.12011607677507821</v>
      </c>
      <c r="T14" s="50">
        <f t="shared" si="3"/>
        <v>0.23910915967942445</v>
      </c>
      <c r="U14" s="50">
        <f t="shared" si="4"/>
        <v>0.24528085627881963</v>
      </c>
      <c r="V14" s="53">
        <f t="shared" si="0"/>
        <v>9.5132743362831854E-2</v>
      </c>
      <c r="W14" s="53">
        <f t="shared" si="1"/>
        <v>9.2739036664270302E-2</v>
      </c>
      <c r="X14" s="53">
        <f>'Órdenes y Medidas'!C17/'Denuncias-Renuncias'!F14</f>
        <v>0.22713864306784662</v>
      </c>
      <c r="Y14" s="53">
        <f>'Órdenes y Medidas'!C17/'Denuncias-Renuncias'!C14</f>
        <v>0.22142343637670742</v>
      </c>
    </row>
    <row r="15" spans="2:25" ht="20.100000000000001" customHeight="1" thickBot="1" x14ac:dyDescent="0.25">
      <c r="B15" s="4" t="s">
        <v>26</v>
      </c>
      <c r="C15" s="21">
        <v>2226</v>
      </c>
      <c r="D15" s="21">
        <v>1763</v>
      </c>
      <c r="E15" s="21">
        <v>463</v>
      </c>
      <c r="F15" s="21">
        <v>2128</v>
      </c>
      <c r="G15" s="21">
        <v>27</v>
      </c>
      <c r="H15" s="21">
        <v>5</v>
      </c>
      <c r="I15" s="21">
        <v>1490</v>
      </c>
      <c r="J15" s="21">
        <v>33</v>
      </c>
      <c r="K15" s="21">
        <v>285</v>
      </c>
      <c r="L15" s="21">
        <v>244</v>
      </c>
      <c r="M15" s="21">
        <v>44</v>
      </c>
      <c r="N15" s="21">
        <v>262</v>
      </c>
      <c r="O15" s="21">
        <v>166</v>
      </c>
      <c r="P15" s="21">
        <v>96</v>
      </c>
      <c r="Q15" s="21">
        <v>2127685</v>
      </c>
      <c r="R15" s="21">
        <v>1073653</v>
      </c>
      <c r="S15" s="50">
        <f t="shared" si="2"/>
        <v>0.10001480482308236</v>
      </c>
      <c r="T15" s="50">
        <f t="shared" si="3"/>
        <v>0.19820183988681633</v>
      </c>
      <c r="U15" s="50">
        <f t="shared" si="4"/>
        <v>0.20732955619739338</v>
      </c>
      <c r="V15" s="53">
        <f t="shared" si="0"/>
        <v>0.1231203007518797</v>
      </c>
      <c r="W15" s="53">
        <f t="shared" si="1"/>
        <v>0.11769991015274034</v>
      </c>
      <c r="X15" s="53">
        <f>'Órdenes y Medidas'!C18/'Denuncias-Renuncias'!F15</f>
        <v>0.24060150375939848</v>
      </c>
      <c r="Y15" s="53">
        <f>'Órdenes y Medidas'!C18/'Denuncias-Renuncias'!C15</f>
        <v>0.23000898472596587</v>
      </c>
    </row>
    <row r="16" spans="2:25" ht="20.100000000000001" customHeight="1" thickBot="1" x14ac:dyDescent="0.25">
      <c r="B16" s="4" t="s">
        <v>27</v>
      </c>
      <c r="C16" s="21">
        <v>483</v>
      </c>
      <c r="D16" s="21">
        <v>419</v>
      </c>
      <c r="E16" s="21">
        <v>64</v>
      </c>
      <c r="F16" s="21">
        <v>479</v>
      </c>
      <c r="G16" s="21">
        <v>4</v>
      </c>
      <c r="H16" s="21">
        <v>0</v>
      </c>
      <c r="I16" s="21">
        <v>309</v>
      </c>
      <c r="J16" s="21">
        <v>8</v>
      </c>
      <c r="K16" s="21">
        <v>29</v>
      </c>
      <c r="L16" s="21">
        <v>26</v>
      </c>
      <c r="M16" s="21">
        <v>103</v>
      </c>
      <c r="N16" s="21">
        <v>18</v>
      </c>
      <c r="O16" s="21">
        <v>14</v>
      </c>
      <c r="P16" s="21">
        <v>4</v>
      </c>
      <c r="Q16" s="21">
        <v>580229</v>
      </c>
      <c r="R16" s="21">
        <v>298665</v>
      </c>
      <c r="S16" s="50">
        <f t="shared" si="2"/>
        <v>8.2553612453014236E-2</v>
      </c>
      <c r="T16" s="50">
        <f t="shared" si="3"/>
        <v>0.16038035926539768</v>
      </c>
      <c r="U16" s="50">
        <f t="shared" si="4"/>
        <v>0.16171965245341771</v>
      </c>
      <c r="V16" s="53">
        <f t="shared" si="0"/>
        <v>3.7578288100208766E-2</v>
      </c>
      <c r="W16" s="53">
        <f t="shared" si="1"/>
        <v>3.7267080745341616E-2</v>
      </c>
      <c r="X16" s="53">
        <f>'Órdenes y Medidas'!C19/'Denuncias-Renuncias'!F16</f>
        <v>0.16075156576200417</v>
      </c>
      <c r="Y16" s="53">
        <f>'Órdenes y Medidas'!C19/'Denuncias-Renuncias'!C16</f>
        <v>0.15942028985507245</v>
      </c>
    </row>
    <row r="17" spans="2:25" ht="20.100000000000001" customHeight="1" thickBot="1" x14ac:dyDescent="0.25">
      <c r="B17" s="4" t="s">
        <v>28</v>
      </c>
      <c r="C17" s="21">
        <v>1262</v>
      </c>
      <c r="D17" s="21">
        <v>936</v>
      </c>
      <c r="E17" s="21">
        <v>326</v>
      </c>
      <c r="F17" s="21">
        <v>1328</v>
      </c>
      <c r="G17" s="21">
        <v>17</v>
      </c>
      <c r="H17" s="21">
        <v>3</v>
      </c>
      <c r="I17" s="21">
        <v>1031</v>
      </c>
      <c r="J17" s="21">
        <v>16</v>
      </c>
      <c r="K17" s="21">
        <v>214</v>
      </c>
      <c r="L17" s="21">
        <v>38</v>
      </c>
      <c r="M17" s="21">
        <v>9</v>
      </c>
      <c r="N17" s="21">
        <v>178</v>
      </c>
      <c r="O17" s="21">
        <v>131</v>
      </c>
      <c r="P17" s="21">
        <v>47</v>
      </c>
      <c r="Q17" s="21">
        <v>2409164</v>
      </c>
      <c r="R17" s="21">
        <v>1222801</v>
      </c>
      <c r="S17" s="50">
        <f t="shared" si="2"/>
        <v>5.5122855895240006E-2</v>
      </c>
      <c r="T17" s="50">
        <f t="shared" si="3"/>
        <v>0.10860311694216801</v>
      </c>
      <c r="U17" s="50">
        <f t="shared" si="4"/>
        <v>0.10320567287727112</v>
      </c>
      <c r="V17" s="53">
        <f t="shared" si="0"/>
        <v>0.13403614457831325</v>
      </c>
      <c r="W17" s="53">
        <f t="shared" si="1"/>
        <v>0.14104595879556259</v>
      </c>
      <c r="X17" s="53">
        <f>'Órdenes y Medidas'!C20/'Denuncias-Renuncias'!F17</f>
        <v>0.28463855421686746</v>
      </c>
      <c r="Y17" s="53">
        <f>'Órdenes y Medidas'!C20/'Denuncias-Renuncias'!C17</f>
        <v>0.29952456418383516</v>
      </c>
    </row>
    <row r="18" spans="2:25" ht="20.100000000000001" customHeight="1" thickBot="1" x14ac:dyDescent="0.25">
      <c r="B18" s="4" t="s">
        <v>29</v>
      </c>
      <c r="C18" s="21">
        <v>1329</v>
      </c>
      <c r="D18" s="21">
        <v>944</v>
      </c>
      <c r="E18" s="21">
        <v>385</v>
      </c>
      <c r="F18" s="21">
        <v>1465</v>
      </c>
      <c r="G18" s="21">
        <v>40</v>
      </c>
      <c r="H18" s="21">
        <v>7</v>
      </c>
      <c r="I18" s="21">
        <v>1149</v>
      </c>
      <c r="J18" s="21">
        <v>14</v>
      </c>
      <c r="K18" s="21">
        <v>158</v>
      </c>
      <c r="L18" s="21">
        <v>91</v>
      </c>
      <c r="M18" s="21">
        <v>6</v>
      </c>
      <c r="N18" s="21">
        <v>67</v>
      </c>
      <c r="O18" s="21">
        <v>46</v>
      </c>
      <c r="P18" s="21">
        <v>21</v>
      </c>
      <c r="Q18" s="21">
        <v>2026807</v>
      </c>
      <c r="R18" s="21">
        <v>1012608</v>
      </c>
      <c r="S18" s="50">
        <f t="shared" si="2"/>
        <v>7.2281179214399791E-2</v>
      </c>
      <c r="T18" s="50">
        <f t="shared" si="3"/>
        <v>0.14467592592592593</v>
      </c>
      <c r="U18" s="50">
        <f t="shared" si="4"/>
        <v>0.13124525976488433</v>
      </c>
      <c r="V18" s="53">
        <f t="shared" si="0"/>
        <v>4.5733788395904439E-2</v>
      </c>
      <c r="W18" s="53">
        <f t="shared" si="1"/>
        <v>5.0413844996237772E-2</v>
      </c>
      <c r="X18" s="53">
        <f>'Órdenes y Medidas'!C21/'Denuncias-Renuncias'!F18</f>
        <v>0.29692832764505117</v>
      </c>
      <c r="Y18" s="53">
        <f>'Órdenes y Medidas'!C21/'Denuncias-Renuncias'!C18</f>
        <v>0.32731376975169302</v>
      </c>
    </row>
    <row r="19" spans="2:25" ht="20.100000000000001" customHeight="1" thickBot="1" x14ac:dyDescent="0.25">
      <c r="B19" s="4" t="s">
        <v>30</v>
      </c>
      <c r="C19" s="21">
        <v>5128</v>
      </c>
      <c r="D19" s="21">
        <v>3149</v>
      </c>
      <c r="E19" s="21">
        <v>1979</v>
      </c>
      <c r="F19" s="21">
        <v>5693</v>
      </c>
      <c r="G19" s="21">
        <v>134</v>
      </c>
      <c r="H19" s="21">
        <v>16</v>
      </c>
      <c r="I19" s="21">
        <v>4138</v>
      </c>
      <c r="J19" s="21">
        <v>102</v>
      </c>
      <c r="K19" s="21">
        <v>805</v>
      </c>
      <c r="L19" s="21">
        <v>468</v>
      </c>
      <c r="M19" s="21">
        <v>30</v>
      </c>
      <c r="N19" s="21">
        <v>636</v>
      </c>
      <c r="O19" s="21">
        <v>366</v>
      </c>
      <c r="P19" s="21">
        <v>270</v>
      </c>
      <c r="Q19" s="21">
        <v>7600065</v>
      </c>
      <c r="R19" s="21">
        <v>3869739</v>
      </c>
      <c r="S19" s="50">
        <f t="shared" si="2"/>
        <v>7.4907254082695343E-2</v>
      </c>
      <c r="T19" s="50">
        <f t="shared" si="3"/>
        <v>0.14711586492008891</v>
      </c>
      <c r="U19" s="50">
        <f t="shared" si="4"/>
        <v>0.13251539703323661</v>
      </c>
      <c r="V19" s="53">
        <f t="shared" si="0"/>
        <v>0.1117161426313016</v>
      </c>
      <c r="W19" s="53">
        <f t="shared" si="1"/>
        <v>0.12402496099843993</v>
      </c>
      <c r="X19" s="53">
        <f>'Órdenes y Medidas'!C22/'Denuncias-Renuncias'!F19</f>
        <v>0.22220270507640963</v>
      </c>
      <c r="Y19" s="53">
        <f>'Órdenes y Medidas'!C22/'Denuncias-Renuncias'!C19</f>
        <v>0.24668486739469578</v>
      </c>
    </row>
    <row r="20" spans="2:25" ht="20.100000000000001" customHeight="1" thickBot="1" x14ac:dyDescent="0.25">
      <c r="B20" s="4" t="s">
        <v>31</v>
      </c>
      <c r="C20" s="21">
        <v>5668</v>
      </c>
      <c r="D20" s="21">
        <v>3551</v>
      </c>
      <c r="E20" s="21">
        <v>2117</v>
      </c>
      <c r="F20" s="21">
        <v>5738</v>
      </c>
      <c r="G20" s="21">
        <v>120</v>
      </c>
      <c r="H20" s="21">
        <v>22</v>
      </c>
      <c r="I20" s="21">
        <v>3739</v>
      </c>
      <c r="J20" s="21">
        <v>70</v>
      </c>
      <c r="K20" s="21">
        <v>768</v>
      </c>
      <c r="L20" s="21">
        <v>879</v>
      </c>
      <c r="M20" s="21">
        <v>140</v>
      </c>
      <c r="N20" s="21">
        <v>657</v>
      </c>
      <c r="O20" s="21">
        <v>416</v>
      </c>
      <c r="P20" s="21">
        <v>241</v>
      </c>
      <c r="Q20" s="21">
        <v>4963703</v>
      </c>
      <c r="R20" s="21">
        <v>2517320</v>
      </c>
      <c r="S20" s="50">
        <f t="shared" si="2"/>
        <v>0.11559918069231781</v>
      </c>
      <c r="T20" s="50">
        <f t="shared" si="3"/>
        <v>0.2279408259577646</v>
      </c>
      <c r="U20" s="50">
        <f t="shared" si="4"/>
        <v>0.22516009089031194</v>
      </c>
      <c r="V20" s="53">
        <f t="shared" si="0"/>
        <v>0.11449982572324852</v>
      </c>
      <c r="W20" s="53">
        <f t="shared" si="1"/>
        <v>0.11591390261115032</v>
      </c>
      <c r="X20" s="53">
        <f>'Órdenes y Medidas'!C23/'Denuncias-Renuncias'!F20</f>
        <v>0.23858487277797141</v>
      </c>
      <c r="Y20" s="53">
        <f>'Órdenes y Medidas'!C23/'Denuncias-Renuncias'!C20</f>
        <v>0.24153140437544107</v>
      </c>
    </row>
    <row r="21" spans="2:25" ht="20.100000000000001" customHeight="1" thickBot="1" x14ac:dyDescent="0.25">
      <c r="B21" s="4" t="s">
        <v>32</v>
      </c>
      <c r="C21" s="21">
        <v>616</v>
      </c>
      <c r="D21" s="21">
        <v>546</v>
      </c>
      <c r="E21" s="21">
        <v>70</v>
      </c>
      <c r="F21" s="21">
        <v>644</v>
      </c>
      <c r="G21" s="21">
        <v>24</v>
      </c>
      <c r="H21" s="21">
        <v>0</v>
      </c>
      <c r="I21" s="21">
        <v>424</v>
      </c>
      <c r="J21" s="21">
        <v>5</v>
      </c>
      <c r="K21" s="21">
        <v>75</v>
      </c>
      <c r="L21" s="21">
        <v>31</v>
      </c>
      <c r="M21" s="21">
        <v>85</v>
      </c>
      <c r="N21" s="21">
        <v>40</v>
      </c>
      <c r="O21" s="21">
        <v>31</v>
      </c>
      <c r="P21" s="21">
        <v>9</v>
      </c>
      <c r="Q21" s="21">
        <v>1072863</v>
      </c>
      <c r="R21" s="21">
        <v>541608</v>
      </c>
      <c r="S21" s="50">
        <f t="shared" si="2"/>
        <v>6.0026303451605652E-2</v>
      </c>
      <c r="T21" s="50">
        <f t="shared" si="3"/>
        <v>0.11890518603861096</v>
      </c>
      <c r="U21" s="50">
        <f t="shared" si="4"/>
        <v>0.11373539534128004</v>
      </c>
      <c r="V21" s="53">
        <f t="shared" si="0"/>
        <v>6.2111801242236024E-2</v>
      </c>
      <c r="W21" s="53">
        <f t="shared" si="1"/>
        <v>6.4935064935064929E-2</v>
      </c>
      <c r="X21" s="53">
        <f>'Órdenes y Medidas'!C24/'Denuncias-Renuncias'!F21</f>
        <v>0.37267080745341613</v>
      </c>
      <c r="Y21" s="53">
        <f>'Órdenes y Medidas'!C24/'Denuncias-Renuncias'!C21</f>
        <v>0.38961038961038963</v>
      </c>
    </row>
    <row r="22" spans="2:25" ht="20.100000000000001" customHeight="1" thickBot="1" x14ac:dyDescent="0.25">
      <c r="B22" s="4" t="s">
        <v>33</v>
      </c>
      <c r="C22" s="21">
        <v>1725</v>
      </c>
      <c r="D22" s="21">
        <v>1460</v>
      </c>
      <c r="E22" s="21">
        <v>265</v>
      </c>
      <c r="F22" s="21">
        <v>1774</v>
      </c>
      <c r="G22" s="21">
        <v>61</v>
      </c>
      <c r="H22" s="21">
        <v>0</v>
      </c>
      <c r="I22" s="21">
        <v>1392</v>
      </c>
      <c r="J22" s="21">
        <v>30</v>
      </c>
      <c r="K22" s="21">
        <v>128</v>
      </c>
      <c r="L22" s="21">
        <v>150</v>
      </c>
      <c r="M22" s="21">
        <v>13</v>
      </c>
      <c r="N22" s="21">
        <v>93</v>
      </c>
      <c r="O22" s="21">
        <v>73</v>
      </c>
      <c r="P22" s="21">
        <v>20</v>
      </c>
      <c r="Q22" s="21">
        <v>2701743</v>
      </c>
      <c r="R22" s="21">
        <v>1401134</v>
      </c>
      <c r="S22" s="50">
        <f t="shared" si="2"/>
        <v>6.5661315676583606E-2</v>
      </c>
      <c r="T22" s="50">
        <f t="shared" si="3"/>
        <v>0.12661173021281333</v>
      </c>
      <c r="U22" s="50">
        <f t="shared" si="4"/>
        <v>0.12311456291832186</v>
      </c>
      <c r="V22" s="53">
        <f t="shared" si="0"/>
        <v>5.2423900789177004E-2</v>
      </c>
      <c r="W22" s="53">
        <f t="shared" si="1"/>
        <v>5.3913043478260869E-2</v>
      </c>
      <c r="X22" s="53">
        <f>'Órdenes y Medidas'!C25/'Denuncias-Renuncias'!F22</f>
        <v>0.31397970687711385</v>
      </c>
      <c r="Y22" s="53">
        <f>'Órdenes y Medidas'!C25/'Denuncias-Renuncias'!C22</f>
        <v>0.32289855072463769</v>
      </c>
    </row>
    <row r="23" spans="2:25" ht="20.100000000000001" customHeight="1" thickBot="1" x14ac:dyDescent="0.25">
      <c r="B23" s="4" t="s">
        <v>34</v>
      </c>
      <c r="C23" s="21">
        <v>6467</v>
      </c>
      <c r="D23" s="21">
        <v>3687</v>
      </c>
      <c r="E23" s="21">
        <v>2780</v>
      </c>
      <c r="F23" s="21">
        <v>6848</v>
      </c>
      <c r="G23" s="21">
        <v>42</v>
      </c>
      <c r="H23" s="21">
        <v>5</v>
      </c>
      <c r="I23" s="21">
        <v>4721</v>
      </c>
      <c r="J23" s="21">
        <v>61</v>
      </c>
      <c r="K23" s="21">
        <v>1383</v>
      </c>
      <c r="L23" s="21">
        <v>340</v>
      </c>
      <c r="M23" s="21">
        <v>296</v>
      </c>
      <c r="N23" s="21">
        <v>945</v>
      </c>
      <c r="O23" s="21">
        <v>535</v>
      </c>
      <c r="P23" s="21">
        <v>410</v>
      </c>
      <c r="Q23" s="21">
        <v>6578079</v>
      </c>
      <c r="R23" s="21">
        <v>3430207</v>
      </c>
      <c r="S23" s="50">
        <f t="shared" si="2"/>
        <v>0.10410334080815996</v>
      </c>
      <c r="T23" s="50">
        <f t="shared" si="3"/>
        <v>0.19963809764250379</v>
      </c>
      <c r="U23" s="50">
        <f t="shared" si="4"/>
        <v>0.18853089624037267</v>
      </c>
      <c r="V23" s="53">
        <f t="shared" si="0"/>
        <v>0.13799649532710281</v>
      </c>
      <c r="W23" s="53">
        <f t="shared" si="1"/>
        <v>0.14612648832534406</v>
      </c>
      <c r="X23" s="53">
        <f>'Órdenes y Medidas'!C26/'Denuncias-Renuncias'!F23</f>
        <v>0.21363901869158877</v>
      </c>
      <c r="Y23" s="53">
        <f>'Órdenes y Medidas'!C26/'Denuncias-Renuncias'!C23</f>
        <v>0.22622545229627339</v>
      </c>
    </row>
    <row r="24" spans="2:25" ht="20.100000000000001" customHeight="1" thickBot="1" x14ac:dyDescent="0.25">
      <c r="B24" s="4" t="s">
        <v>35</v>
      </c>
      <c r="C24" s="21">
        <v>1462</v>
      </c>
      <c r="D24" s="21">
        <v>865</v>
      </c>
      <c r="E24" s="21">
        <v>597</v>
      </c>
      <c r="F24" s="21">
        <v>1720</v>
      </c>
      <c r="G24" s="21">
        <v>0</v>
      </c>
      <c r="H24" s="21">
        <v>1</v>
      </c>
      <c r="I24" s="21">
        <v>1213</v>
      </c>
      <c r="J24" s="21">
        <v>18</v>
      </c>
      <c r="K24" s="21">
        <v>213</v>
      </c>
      <c r="L24" s="21">
        <v>57</v>
      </c>
      <c r="M24" s="21">
        <v>218</v>
      </c>
      <c r="N24" s="21">
        <v>132</v>
      </c>
      <c r="O24" s="21">
        <v>74</v>
      </c>
      <c r="P24" s="21">
        <v>58</v>
      </c>
      <c r="Q24" s="21">
        <v>1478509</v>
      </c>
      <c r="R24" s="21">
        <v>738366</v>
      </c>
      <c r="S24" s="50">
        <f t="shared" si="2"/>
        <v>0.11633341427072816</v>
      </c>
      <c r="T24" s="50">
        <f t="shared" si="3"/>
        <v>0.23294680415945479</v>
      </c>
      <c r="U24" s="50">
        <f t="shared" si="4"/>
        <v>0.19800478353553655</v>
      </c>
      <c r="V24" s="53">
        <f t="shared" si="0"/>
        <v>7.6744186046511634E-2</v>
      </c>
      <c r="W24" s="53">
        <f t="shared" si="1"/>
        <v>9.0287277701778385E-2</v>
      </c>
      <c r="X24" s="53">
        <f>'Órdenes y Medidas'!C27/'Denuncias-Renuncias'!F24</f>
        <v>0.23488372093023255</v>
      </c>
      <c r="Y24" s="53">
        <f>'Órdenes y Medidas'!C27/'Denuncias-Renuncias'!C24</f>
        <v>0.27633378932968539</v>
      </c>
    </row>
    <row r="25" spans="2:25" ht="20.100000000000001" customHeight="1" thickBot="1" x14ac:dyDescent="0.25">
      <c r="B25" s="4" t="s">
        <v>36</v>
      </c>
      <c r="C25" s="21">
        <v>487</v>
      </c>
      <c r="D25" s="21">
        <v>283</v>
      </c>
      <c r="E25" s="21">
        <v>204</v>
      </c>
      <c r="F25" s="21">
        <v>526</v>
      </c>
      <c r="G25" s="21">
        <v>4</v>
      </c>
      <c r="H25" s="21">
        <v>4</v>
      </c>
      <c r="I25" s="21">
        <v>362</v>
      </c>
      <c r="J25" s="21">
        <v>8</v>
      </c>
      <c r="K25" s="21">
        <v>75</v>
      </c>
      <c r="L25" s="21">
        <v>61</v>
      </c>
      <c r="M25" s="21">
        <v>12</v>
      </c>
      <c r="N25" s="21">
        <v>37</v>
      </c>
      <c r="O25" s="21">
        <v>18</v>
      </c>
      <c r="P25" s="21">
        <v>19</v>
      </c>
      <c r="Q25" s="21">
        <v>647554</v>
      </c>
      <c r="R25" s="21">
        <v>327085</v>
      </c>
      <c r="S25" s="50">
        <f t="shared" si="2"/>
        <v>8.1228746946200622E-2</v>
      </c>
      <c r="T25" s="50">
        <f t="shared" si="3"/>
        <v>0.16081446718742834</v>
      </c>
      <c r="U25" s="50">
        <f t="shared" si="4"/>
        <v>0.14889096106516653</v>
      </c>
      <c r="V25" s="53">
        <f t="shared" si="0"/>
        <v>7.0342205323193921E-2</v>
      </c>
      <c r="W25" s="53">
        <f t="shared" si="1"/>
        <v>7.5975359342915813E-2</v>
      </c>
      <c r="X25" s="53">
        <f>'Órdenes y Medidas'!C28/'Denuncias-Renuncias'!F25</f>
        <v>0.17300380228136883</v>
      </c>
      <c r="Y25" s="53">
        <f>'Órdenes y Medidas'!C28/'Denuncias-Renuncias'!C25</f>
        <v>0.18685831622176591</v>
      </c>
    </row>
    <row r="26" spans="2:25" ht="20.100000000000001" customHeight="1" thickBot="1" x14ac:dyDescent="0.25">
      <c r="B26" s="5" t="s">
        <v>37</v>
      </c>
      <c r="C26" s="21">
        <v>1341</v>
      </c>
      <c r="D26" s="21">
        <v>880</v>
      </c>
      <c r="E26" s="21">
        <v>461</v>
      </c>
      <c r="F26" s="21">
        <v>1351</v>
      </c>
      <c r="G26" s="21">
        <v>41</v>
      </c>
      <c r="H26" s="21">
        <v>3</v>
      </c>
      <c r="I26" s="21">
        <v>915</v>
      </c>
      <c r="J26" s="21">
        <v>14</v>
      </c>
      <c r="K26" s="21">
        <v>327</v>
      </c>
      <c r="L26" s="21">
        <v>45</v>
      </c>
      <c r="M26" s="21">
        <v>6</v>
      </c>
      <c r="N26" s="21">
        <v>158</v>
      </c>
      <c r="O26" s="21">
        <v>76</v>
      </c>
      <c r="P26" s="21">
        <v>82</v>
      </c>
      <c r="Q26" s="21">
        <v>2199088</v>
      </c>
      <c r="R26" s="21">
        <v>1130338</v>
      </c>
      <c r="S26" s="50">
        <f t="shared" si="2"/>
        <v>6.1434558325996959E-2</v>
      </c>
      <c r="T26" s="50">
        <f t="shared" si="3"/>
        <v>0.11952177136396369</v>
      </c>
      <c r="U26" s="50">
        <f t="shared" si="4"/>
        <v>0.11863708023617714</v>
      </c>
      <c r="V26" s="53">
        <f t="shared" si="0"/>
        <v>0.11695040710584752</v>
      </c>
      <c r="W26" s="53">
        <f t="shared" si="1"/>
        <v>0.11782252050708426</v>
      </c>
      <c r="X26" s="53">
        <f>'Órdenes y Medidas'!C29/'Denuncias-Renuncias'!F26</f>
        <v>0.13175425610658772</v>
      </c>
      <c r="Y26" s="53">
        <f>'Órdenes y Medidas'!C29/'Denuncias-Renuncias'!C26</f>
        <v>0.13273676360924683</v>
      </c>
    </row>
    <row r="27" spans="2:25" ht="20.100000000000001" customHeight="1" thickBot="1" x14ac:dyDescent="0.25">
      <c r="B27" s="6" t="s">
        <v>38</v>
      </c>
      <c r="C27" s="22">
        <v>214</v>
      </c>
      <c r="D27" s="22">
        <v>138</v>
      </c>
      <c r="E27" s="22">
        <v>76</v>
      </c>
      <c r="F27" s="22">
        <v>217</v>
      </c>
      <c r="G27" s="22">
        <v>0</v>
      </c>
      <c r="H27" s="22">
        <v>0</v>
      </c>
      <c r="I27" s="22">
        <v>182</v>
      </c>
      <c r="J27" s="22">
        <v>0</v>
      </c>
      <c r="K27" s="22">
        <v>35</v>
      </c>
      <c r="L27" s="22">
        <v>0</v>
      </c>
      <c r="M27" s="22">
        <v>0</v>
      </c>
      <c r="N27" s="22">
        <v>30</v>
      </c>
      <c r="O27" s="22">
        <v>18</v>
      </c>
      <c r="P27" s="22">
        <v>12</v>
      </c>
      <c r="Q27" s="22">
        <v>315675</v>
      </c>
      <c r="R27" s="22">
        <v>159917</v>
      </c>
      <c r="S27" s="50">
        <f t="shared" si="2"/>
        <v>6.8741585491407312E-2</v>
      </c>
      <c r="T27" s="50">
        <f t="shared" si="3"/>
        <v>0.13569539198459202</v>
      </c>
      <c r="U27" s="50">
        <f t="shared" si="4"/>
        <v>0.1338194188235147</v>
      </c>
      <c r="V27" s="54">
        <f t="shared" si="0"/>
        <v>0.13824884792626729</v>
      </c>
      <c r="W27" s="54">
        <f t="shared" si="1"/>
        <v>0.14018691588785046</v>
      </c>
      <c r="X27" s="54">
        <f>'Órdenes y Medidas'!C30/'Denuncias-Renuncias'!F27</f>
        <v>0.35944700460829493</v>
      </c>
      <c r="Y27" s="54">
        <f>'Órdenes y Medidas'!C30/'Denuncias-Renuncias'!C27</f>
        <v>0.3644859813084112</v>
      </c>
    </row>
    <row r="28" spans="2:25" ht="20.100000000000001" customHeight="1" thickBot="1" x14ac:dyDescent="0.25">
      <c r="B28" s="7" t="s">
        <v>39</v>
      </c>
      <c r="C28" s="9">
        <f>SUM(C11:C27)</f>
        <v>39814</v>
      </c>
      <c r="D28" s="9">
        <f t="shared" ref="D28:P28" si="5">SUM(D11:D27)</f>
        <v>27280</v>
      </c>
      <c r="E28" s="9">
        <f t="shared" si="5"/>
        <v>12534</v>
      </c>
      <c r="F28" s="9">
        <f t="shared" si="5"/>
        <v>41714</v>
      </c>
      <c r="G28" s="9">
        <f t="shared" si="5"/>
        <v>795</v>
      </c>
      <c r="H28" s="9">
        <f t="shared" si="5"/>
        <v>81</v>
      </c>
      <c r="I28" s="9">
        <f t="shared" si="5"/>
        <v>29169</v>
      </c>
      <c r="J28" s="9">
        <f t="shared" si="5"/>
        <v>469</v>
      </c>
      <c r="K28" s="9">
        <f t="shared" si="5"/>
        <v>5745</v>
      </c>
      <c r="L28" s="9">
        <f t="shared" si="5"/>
        <v>3688</v>
      </c>
      <c r="M28" s="9">
        <f t="shared" si="5"/>
        <v>1767</v>
      </c>
      <c r="N28" s="9">
        <f t="shared" si="5"/>
        <v>4237</v>
      </c>
      <c r="O28" s="9">
        <f t="shared" si="5"/>
        <v>2726</v>
      </c>
      <c r="P28" s="9">
        <f t="shared" si="5"/>
        <v>1511</v>
      </c>
      <c r="Q28" s="9">
        <f>SUM(Q11:Q27)</f>
        <v>46722980</v>
      </c>
      <c r="R28" s="9">
        <f>SUM(R11:R27)</f>
        <v>23826378</v>
      </c>
      <c r="S28" s="51">
        <f t="shared" si="2"/>
        <v>8.9279408119944406E-2</v>
      </c>
      <c r="T28" s="51">
        <f t="shared" si="3"/>
        <v>0.17507486870224254</v>
      </c>
      <c r="U28" s="51">
        <f t="shared" si="4"/>
        <v>0.16710051355686542</v>
      </c>
      <c r="V28" s="55">
        <f t="shared" si="0"/>
        <v>0.10157261351105144</v>
      </c>
      <c r="W28" s="55">
        <f t="shared" si="1"/>
        <v>0.10641985231325664</v>
      </c>
      <c r="X28" s="55">
        <f>'Órdenes y Medidas'!C31/'Denuncias-Renuncias'!F28</f>
        <v>0.23754614757635326</v>
      </c>
      <c r="Y28" s="55">
        <f>'Órdenes y Medidas'!C31/'Denuncias-Renuncias'!C28</f>
        <v>0.24888230270759029</v>
      </c>
    </row>
    <row r="31" spans="2:25" x14ac:dyDescent="0.2">
      <c r="S31" s="72"/>
      <c r="T31" s="72"/>
    </row>
    <row r="32" spans="2:25" x14ac:dyDescent="0.2">
      <c r="S32" s="72"/>
      <c r="T32" s="72"/>
    </row>
    <row r="33" spans="17:20" x14ac:dyDescent="0.2">
      <c r="S33" s="72"/>
      <c r="T33" s="72"/>
    </row>
    <row r="34" spans="17:20" x14ac:dyDescent="0.2">
      <c r="S34" s="72"/>
      <c r="T34" s="72"/>
    </row>
    <row r="35" spans="17:20" x14ac:dyDescent="0.2">
      <c r="Q35" t="s">
        <v>249</v>
      </c>
      <c r="S35" s="72"/>
      <c r="T35" s="72"/>
    </row>
    <row r="36" spans="17:20" x14ac:dyDescent="0.2">
      <c r="S36" s="72"/>
      <c r="T36" s="72"/>
    </row>
    <row r="37" spans="17:20" x14ac:dyDescent="0.2">
      <c r="S37" s="72"/>
      <c r="T37" s="72"/>
    </row>
    <row r="38" spans="17:20" x14ac:dyDescent="0.2">
      <c r="S38" s="72"/>
      <c r="T38" s="72"/>
    </row>
    <row r="39" spans="17:20" x14ac:dyDescent="0.2">
      <c r="S39" s="72"/>
      <c r="T39" s="72"/>
    </row>
    <row r="40" spans="17:20" x14ac:dyDescent="0.2">
      <c r="S40" s="72"/>
      <c r="T40" s="72"/>
    </row>
    <row r="41" spans="17:20" x14ac:dyDescent="0.2">
      <c r="S41" s="72"/>
      <c r="T41" s="72"/>
    </row>
    <row r="42" spans="17:20" x14ac:dyDescent="0.2">
      <c r="S42" s="72"/>
      <c r="T42" s="72"/>
    </row>
    <row r="43" spans="17:20" x14ac:dyDescent="0.2">
      <c r="S43" s="72"/>
      <c r="T43" s="72"/>
    </row>
    <row r="44" spans="17:20" x14ac:dyDescent="0.2">
      <c r="S44" s="72"/>
      <c r="T44" s="72"/>
    </row>
    <row r="45" spans="17:20" x14ac:dyDescent="0.2">
      <c r="S45" s="72"/>
      <c r="T45" s="72"/>
    </row>
    <row r="46" spans="17:20" x14ac:dyDescent="0.2">
      <c r="S46" s="72"/>
      <c r="T46" s="72"/>
    </row>
    <row r="47" spans="17:20" x14ac:dyDescent="0.2">
      <c r="S47" s="72"/>
      <c r="T47" s="72"/>
    </row>
  </sheetData>
  <mergeCells count="19">
    <mergeCell ref="Y9:Y10"/>
    <mergeCell ref="S9:S10"/>
    <mergeCell ref="T9:T10"/>
    <mergeCell ref="U9:U10"/>
    <mergeCell ref="V9:V10"/>
    <mergeCell ref="W9:W10"/>
    <mergeCell ref="X9:X10"/>
    <mergeCell ref="R9:R10"/>
    <mergeCell ref="C9:C10"/>
    <mergeCell ref="D9:D10"/>
    <mergeCell ref="E9:E10"/>
    <mergeCell ref="F9:F10"/>
    <mergeCell ref="G9:G10"/>
    <mergeCell ref="H9:H10"/>
    <mergeCell ref="I9:K9"/>
    <mergeCell ref="L9:L10"/>
    <mergeCell ref="M9:M10"/>
    <mergeCell ref="N9:P9"/>
    <mergeCell ref="Q9:Q10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1"/>
      <c r="C9" s="96" t="s">
        <v>207</v>
      </c>
      <c r="D9" s="96" t="s">
        <v>184</v>
      </c>
      <c r="E9" s="97" t="s">
        <v>185</v>
      </c>
      <c r="F9" s="98"/>
      <c r="G9" s="99"/>
      <c r="H9" s="99" t="s">
        <v>206</v>
      </c>
      <c r="I9" s="96" t="s">
        <v>187</v>
      </c>
    </row>
    <row r="10" spans="2:9" ht="83.25" customHeight="1" x14ac:dyDescent="0.2">
      <c r="B10" s="11"/>
      <c r="C10" s="96"/>
      <c r="D10" s="96"/>
      <c r="E10" s="56" t="s">
        <v>200</v>
      </c>
      <c r="F10" s="57" t="s">
        <v>201</v>
      </c>
      <c r="G10" s="58" t="s">
        <v>202</v>
      </c>
      <c r="H10" s="99"/>
      <c r="I10" s="96"/>
    </row>
    <row r="11" spans="2:9" ht="20.100000000000001" customHeight="1" thickBot="1" x14ac:dyDescent="0.25">
      <c r="B11" s="3" t="s">
        <v>22</v>
      </c>
      <c r="C11" s="50">
        <f>'Denuncias-Renuncias'!G11/'Denuncias-Renuncias'!$F11</f>
        <v>2.5885084155542658E-2</v>
      </c>
      <c r="D11" s="50">
        <f>'Denuncias-Renuncias'!H11/'Denuncias-Renuncias'!F11</f>
        <v>1.5089959373186302E-3</v>
      </c>
      <c r="E11" s="50">
        <f>'Denuncias-Renuncias'!I11/'Denuncias-Renuncias'!F11</f>
        <v>0.69564712710388854</v>
      </c>
      <c r="F11" s="50">
        <f>'Denuncias-Renuncias'!J11/'Denuncias-Renuncias'!F11</f>
        <v>6.7324434126523509E-3</v>
      </c>
      <c r="G11" s="50">
        <f>'Denuncias-Renuncias'!K11/'Denuncias-Renuncias'!F11</f>
        <v>8.9727219965177019E-2</v>
      </c>
      <c r="H11" s="50">
        <f>'Denuncias-Renuncias'!L11/'Denuncias-Renuncias'!F11</f>
        <v>9.0307603017991872E-2</v>
      </c>
      <c r="I11" s="50">
        <f>'Denuncias-Renuncias'!M11/'Denuncias-Renuncias'!F11</f>
        <v>9.0191526407428904E-2</v>
      </c>
    </row>
    <row r="12" spans="2:9" ht="20.100000000000001" customHeight="1" thickBot="1" x14ac:dyDescent="0.25">
      <c r="B12" s="4" t="s">
        <v>23</v>
      </c>
      <c r="C12" s="50">
        <f>'Denuncias-Renuncias'!G12/'Denuncias-Renuncias'!$F12</f>
        <v>4.8216007714561235E-3</v>
      </c>
      <c r="D12" s="50">
        <f>'Denuncias-Renuncias'!H12/'Denuncias-Renuncias'!F12</f>
        <v>0</v>
      </c>
      <c r="E12" s="50">
        <f>'Denuncias-Renuncias'!I12/'Denuncias-Renuncias'!F12</f>
        <v>0.62970106075216969</v>
      </c>
      <c r="F12" s="50">
        <f>'Denuncias-Renuncias'!J12/'Denuncias-Renuncias'!F12</f>
        <v>1.9286403085824494E-3</v>
      </c>
      <c r="G12" s="50">
        <f>'Denuncias-Renuncias'!K12/'Denuncias-Renuncias'!F12</f>
        <v>0.20443587270973965</v>
      </c>
      <c r="H12" s="50">
        <f>'Denuncias-Renuncias'!L12/'Denuncias-Renuncias'!F12</f>
        <v>0.15718418514946964</v>
      </c>
      <c r="I12" s="50">
        <f>'Denuncias-Renuncias'!M12/'Denuncias-Renuncias'!F12</f>
        <v>1.9286403085824494E-3</v>
      </c>
    </row>
    <row r="13" spans="2:9" ht="20.100000000000001" customHeight="1" thickBot="1" x14ac:dyDescent="0.25">
      <c r="B13" s="4" t="s">
        <v>24</v>
      </c>
      <c r="C13" s="50">
        <f>'Denuncias-Renuncias'!G13/'Denuncias-Renuncias'!$F13</f>
        <v>1.3836477987421384E-2</v>
      </c>
      <c r="D13" s="50">
        <f>'Denuncias-Renuncias'!H13/'Denuncias-Renuncias'!F13</f>
        <v>1.2578616352201257E-3</v>
      </c>
      <c r="E13" s="50">
        <f>'Denuncias-Renuncias'!I13/'Denuncias-Renuncias'!F13</f>
        <v>0.65157232704402512</v>
      </c>
      <c r="F13" s="50">
        <f>'Denuncias-Renuncias'!J13/'Denuncias-Renuncias'!F13</f>
        <v>5.0314465408805029E-3</v>
      </c>
      <c r="G13" s="50">
        <f>'Denuncias-Renuncias'!K13/'Denuncias-Renuncias'!F13</f>
        <v>0.14213836477987421</v>
      </c>
      <c r="H13" s="50">
        <f>'Denuncias-Renuncias'!L13/'Denuncias-Renuncias'!F13</f>
        <v>0.16352201257861634</v>
      </c>
      <c r="I13" s="50">
        <f>'Denuncias-Renuncias'!M13/'Denuncias-Renuncias'!F13</f>
        <v>2.2641509433962263E-2</v>
      </c>
    </row>
    <row r="14" spans="2:9" ht="20.100000000000001" customHeight="1" thickBot="1" x14ac:dyDescent="0.25">
      <c r="B14" s="4" t="s">
        <v>25</v>
      </c>
      <c r="C14" s="50">
        <f>'Denuncias-Renuncias'!G14/'Denuncias-Renuncias'!$F14</f>
        <v>3.0973451327433628E-2</v>
      </c>
      <c r="D14" s="50">
        <f>'Denuncias-Renuncias'!H14/'Denuncias-Renuncias'!F14</f>
        <v>7.3746312684365781E-4</v>
      </c>
      <c r="E14" s="50">
        <f>'Denuncias-Renuncias'!I14/'Denuncias-Renuncias'!F14</f>
        <v>0.69321533923303835</v>
      </c>
      <c r="F14" s="50">
        <f>'Denuncias-Renuncias'!J14/'Denuncias-Renuncias'!F14</f>
        <v>1.9174041297935103E-2</v>
      </c>
      <c r="G14" s="50">
        <f>'Denuncias-Renuncias'!K14/'Denuncias-Renuncias'!F14</f>
        <v>0.11209439528023599</v>
      </c>
      <c r="H14" s="50">
        <f>'Denuncias-Renuncias'!L14/'Denuncias-Renuncias'!F14</f>
        <v>0.13790560471976401</v>
      </c>
      <c r="I14" s="50">
        <f>'Denuncias-Renuncias'!M14/'Denuncias-Renuncias'!F14</f>
        <v>5.8997050147492625E-3</v>
      </c>
    </row>
    <row r="15" spans="2:9" ht="20.100000000000001" customHeight="1" thickBot="1" x14ac:dyDescent="0.25">
      <c r="B15" s="4" t="s">
        <v>26</v>
      </c>
      <c r="C15" s="50">
        <f>'Denuncias-Renuncias'!G15/'Denuncias-Renuncias'!$F15</f>
        <v>1.2687969924812029E-2</v>
      </c>
      <c r="D15" s="50">
        <f>'Denuncias-Renuncias'!H15/'Denuncias-Renuncias'!F15</f>
        <v>2.3496240601503758E-3</v>
      </c>
      <c r="E15" s="50">
        <f>'Denuncias-Renuncias'!I15/'Denuncias-Renuncias'!F15</f>
        <v>0.70018796992481203</v>
      </c>
      <c r="F15" s="50">
        <f>'Denuncias-Renuncias'!J15/'Denuncias-Renuncias'!F15</f>
        <v>1.550751879699248E-2</v>
      </c>
      <c r="G15" s="50">
        <f>'Denuncias-Renuncias'!K15/'Denuncias-Renuncias'!F15</f>
        <v>0.13392857142857142</v>
      </c>
      <c r="H15" s="50">
        <f>'Denuncias-Renuncias'!L15/'Denuncias-Renuncias'!F15</f>
        <v>0.11466165413533834</v>
      </c>
      <c r="I15" s="50">
        <f>'Denuncias-Renuncias'!M15/'Denuncias-Renuncias'!F15</f>
        <v>2.0676691729323307E-2</v>
      </c>
    </row>
    <row r="16" spans="2:9" ht="20.100000000000001" customHeight="1" thickBot="1" x14ac:dyDescent="0.25">
      <c r="B16" s="4" t="s">
        <v>27</v>
      </c>
      <c r="C16" s="50">
        <f>'Denuncias-Renuncias'!G16/'Denuncias-Renuncias'!$F16</f>
        <v>8.350730688935281E-3</v>
      </c>
      <c r="D16" s="50">
        <f>'Denuncias-Renuncias'!H16/'Denuncias-Renuncias'!F16</f>
        <v>0</v>
      </c>
      <c r="E16" s="50">
        <f>'Denuncias-Renuncias'!I16/'Denuncias-Renuncias'!F16</f>
        <v>0.64509394572025047</v>
      </c>
      <c r="F16" s="50">
        <f>'Denuncias-Renuncias'!J16/'Denuncias-Renuncias'!F16</f>
        <v>1.6701461377870562E-2</v>
      </c>
      <c r="G16" s="50">
        <f>'Denuncias-Renuncias'!K16/'Denuncias-Renuncias'!F16</f>
        <v>6.0542797494780795E-2</v>
      </c>
      <c r="H16" s="50">
        <f>'Denuncias-Renuncias'!L16/'Denuncias-Renuncias'!F16</f>
        <v>5.4279749478079335E-2</v>
      </c>
      <c r="I16" s="50">
        <f>'Denuncias-Renuncias'!M16/'Denuncias-Renuncias'!F16</f>
        <v>0.21503131524008351</v>
      </c>
    </row>
    <row r="17" spans="2:9" ht="20.100000000000001" customHeight="1" thickBot="1" x14ac:dyDescent="0.25">
      <c r="B17" s="4" t="s">
        <v>28</v>
      </c>
      <c r="C17" s="50">
        <f>'Denuncias-Renuncias'!G17/'Denuncias-Renuncias'!$F17</f>
        <v>1.2801204819277108E-2</v>
      </c>
      <c r="D17" s="50">
        <f>'Denuncias-Renuncias'!H17/'Denuncias-Renuncias'!F17</f>
        <v>2.2590361445783132E-3</v>
      </c>
      <c r="E17" s="50">
        <f>'Denuncias-Renuncias'!I17/'Denuncias-Renuncias'!F17</f>
        <v>0.77635542168674698</v>
      </c>
      <c r="F17" s="50">
        <f>'Denuncias-Renuncias'!J17/'Denuncias-Renuncias'!F17</f>
        <v>1.2048192771084338E-2</v>
      </c>
      <c r="G17" s="50">
        <f>'Denuncias-Renuncias'!K17/'Denuncias-Renuncias'!F17</f>
        <v>0.16114457831325302</v>
      </c>
      <c r="H17" s="50">
        <f>'Denuncias-Renuncias'!L17/'Denuncias-Renuncias'!F17</f>
        <v>2.86144578313253E-2</v>
      </c>
      <c r="I17" s="50">
        <f>'Denuncias-Renuncias'!M17/'Denuncias-Renuncias'!F17</f>
        <v>6.7771084337349399E-3</v>
      </c>
    </row>
    <row r="18" spans="2:9" ht="20.100000000000001" customHeight="1" thickBot="1" x14ac:dyDescent="0.25">
      <c r="B18" s="4" t="s">
        <v>29</v>
      </c>
      <c r="C18" s="50">
        <f>'Denuncias-Renuncias'!G18/'Denuncias-Renuncias'!$F18</f>
        <v>2.7303754266211604E-2</v>
      </c>
      <c r="D18" s="50">
        <f>'Denuncias-Renuncias'!H18/'Denuncias-Renuncias'!F18</f>
        <v>4.7781569965870303E-3</v>
      </c>
      <c r="E18" s="50">
        <f>'Denuncias-Renuncias'!I18/'Denuncias-Renuncias'!F18</f>
        <v>0.78430034129692838</v>
      </c>
      <c r="F18" s="50">
        <f>'Denuncias-Renuncias'!J18/'Denuncias-Renuncias'!F18</f>
        <v>9.5563139931740607E-3</v>
      </c>
      <c r="G18" s="50">
        <f>'Denuncias-Renuncias'!K18/'Denuncias-Renuncias'!F18</f>
        <v>0.10784982935153584</v>
      </c>
      <c r="H18" s="50">
        <f>'Denuncias-Renuncias'!L18/'Denuncias-Renuncias'!F18</f>
        <v>6.2116040955631398E-2</v>
      </c>
      <c r="I18" s="50">
        <f>'Denuncias-Renuncias'!M18/'Denuncias-Renuncias'!F18</f>
        <v>4.0955631399317407E-3</v>
      </c>
    </row>
    <row r="19" spans="2:9" ht="20.100000000000001" customHeight="1" thickBot="1" x14ac:dyDescent="0.25">
      <c r="B19" s="4" t="s">
        <v>30</v>
      </c>
      <c r="C19" s="50">
        <f>'Denuncias-Renuncias'!G19/'Denuncias-Renuncias'!$F19</f>
        <v>2.3537677849991216E-2</v>
      </c>
      <c r="D19" s="50">
        <f>'Denuncias-Renuncias'!H19/'Denuncias-Renuncias'!F19</f>
        <v>2.8104689970138768E-3</v>
      </c>
      <c r="E19" s="50">
        <f>'Denuncias-Renuncias'!I19/'Denuncias-Renuncias'!F19</f>
        <v>0.72685754435271388</v>
      </c>
      <c r="F19" s="50">
        <f>'Denuncias-Renuncias'!J19/'Denuncias-Renuncias'!F19</f>
        <v>1.7916739855963464E-2</v>
      </c>
      <c r="G19" s="50">
        <f>'Denuncias-Renuncias'!K19/'Denuncias-Renuncias'!F19</f>
        <v>0.14140172141226068</v>
      </c>
      <c r="H19" s="50">
        <f>'Denuncias-Renuncias'!L19/'Denuncias-Renuncias'!F19</f>
        <v>8.2206218162655886E-2</v>
      </c>
      <c r="I19" s="50">
        <f>'Denuncias-Renuncias'!M19/'Denuncias-Renuncias'!F19</f>
        <v>5.269629369401019E-3</v>
      </c>
    </row>
    <row r="20" spans="2:9" ht="20.100000000000001" customHeight="1" thickBot="1" x14ac:dyDescent="0.25">
      <c r="B20" s="4" t="s">
        <v>31</v>
      </c>
      <c r="C20" s="50">
        <f>'Denuncias-Renuncias'!G20/'Denuncias-Renuncias'!$F20</f>
        <v>2.0913210177762286E-2</v>
      </c>
      <c r="D20" s="50">
        <f>'Denuncias-Renuncias'!H20/'Denuncias-Renuncias'!F20</f>
        <v>3.8340885325897525E-3</v>
      </c>
      <c r="E20" s="50">
        <f>'Denuncias-Renuncias'!I20/'Denuncias-Renuncias'!F20</f>
        <v>0.65162077378877659</v>
      </c>
      <c r="F20" s="50">
        <f>'Denuncias-Renuncias'!J20/'Denuncias-Renuncias'!F20</f>
        <v>1.2199372603694667E-2</v>
      </c>
      <c r="G20" s="50">
        <f>'Denuncias-Renuncias'!K20/'Denuncias-Renuncias'!F20</f>
        <v>0.13384454513767863</v>
      </c>
      <c r="H20" s="50">
        <f>'Denuncias-Renuncias'!L20/'Denuncias-Renuncias'!F20</f>
        <v>0.15318926455210874</v>
      </c>
      <c r="I20" s="50">
        <f>'Denuncias-Renuncias'!M20/'Denuncias-Renuncias'!F20</f>
        <v>2.4398745207389334E-2</v>
      </c>
    </row>
    <row r="21" spans="2:9" ht="20.100000000000001" customHeight="1" thickBot="1" x14ac:dyDescent="0.25">
      <c r="B21" s="4" t="s">
        <v>32</v>
      </c>
      <c r="C21" s="50">
        <f>'Denuncias-Renuncias'!G21/'Denuncias-Renuncias'!$F21</f>
        <v>3.7267080745341616E-2</v>
      </c>
      <c r="D21" s="50">
        <f>'Denuncias-Renuncias'!H21/'Denuncias-Renuncias'!F21</f>
        <v>0</v>
      </c>
      <c r="E21" s="50">
        <f>'Denuncias-Renuncias'!I21/'Denuncias-Renuncias'!F21</f>
        <v>0.65838509316770188</v>
      </c>
      <c r="F21" s="50">
        <f>'Denuncias-Renuncias'!J21/'Denuncias-Renuncias'!F21</f>
        <v>7.763975155279503E-3</v>
      </c>
      <c r="G21" s="50">
        <f>'Denuncias-Renuncias'!K21/'Denuncias-Renuncias'!F21</f>
        <v>0.11645962732919254</v>
      </c>
      <c r="H21" s="50">
        <f>'Denuncias-Renuncias'!L21/'Denuncias-Renuncias'!F21</f>
        <v>4.813664596273292E-2</v>
      </c>
      <c r="I21" s="50">
        <f>'Denuncias-Renuncias'!M21/'Denuncias-Renuncias'!F21</f>
        <v>0.13198757763975155</v>
      </c>
    </row>
    <row r="22" spans="2:9" ht="20.100000000000001" customHeight="1" thickBot="1" x14ac:dyDescent="0.25">
      <c r="B22" s="4" t="s">
        <v>33</v>
      </c>
      <c r="C22" s="50">
        <f>'Denuncias-Renuncias'!G22/'Denuncias-Renuncias'!$F22</f>
        <v>3.4385569334836524E-2</v>
      </c>
      <c r="D22" s="50">
        <f>'Denuncias-Renuncias'!H22/'Denuncias-Renuncias'!F22</f>
        <v>0</v>
      </c>
      <c r="E22" s="50">
        <f>'Denuncias-Renuncias'!I22/'Denuncias-Renuncias'!F22</f>
        <v>0.78466741826381059</v>
      </c>
      <c r="F22" s="50">
        <f>'Denuncias-Renuncias'!J22/'Denuncias-Renuncias'!F22</f>
        <v>1.6910935738444193E-2</v>
      </c>
      <c r="G22" s="50">
        <f>'Denuncias-Renuncias'!K22/'Denuncias-Renuncias'!F22</f>
        <v>7.2153325817361891E-2</v>
      </c>
      <c r="H22" s="50">
        <f>'Denuncias-Renuncias'!L22/'Denuncias-Renuncias'!F22</f>
        <v>8.4554678692220969E-2</v>
      </c>
      <c r="I22" s="50">
        <f>'Denuncias-Renuncias'!M22/'Denuncias-Renuncias'!F22</f>
        <v>7.328072153325817E-3</v>
      </c>
    </row>
    <row r="23" spans="2:9" ht="20.100000000000001" customHeight="1" thickBot="1" x14ac:dyDescent="0.25">
      <c r="B23" s="4" t="s">
        <v>34</v>
      </c>
      <c r="C23" s="50">
        <f>'Denuncias-Renuncias'!G23/'Denuncias-Renuncias'!$F23</f>
        <v>6.1331775700934578E-3</v>
      </c>
      <c r="D23" s="50">
        <f>'Denuncias-Renuncias'!H23/'Denuncias-Renuncias'!F23</f>
        <v>7.3014018691588782E-4</v>
      </c>
      <c r="E23" s="50">
        <f>'Denuncias-Renuncias'!I23/'Denuncias-Renuncias'!F23</f>
        <v>0.68939836448598135</v>
      </c>
      <c r="F23" s="50">
        <f>'Denuncias-Renuncias'!J23/'Denuncias-Renuncias'!F23</f>
        <v>8.907710280373831E-3</v>
      </c>
      <c r="G23" s="50">
        <f>'Denuncias-Renuncias'!K23/'Denuncias-Renuncias'!F23</f>
        <v>0.20195677570093459</v>
      </c>
      <c r="H23" s="50">
        <f>'Denuncias-Renuncias'!L23/'Denuncias-Renuncias'!F23</f>
        <v>4.9649532710280372E-2</v>
      </c>
      <c r="I23" s="50">
        <f>'Denuncias-Renuncias'!M23/'Denuncias-Renuncias'!F23</f>
        <v>4.3224299065420559E-2</v>
      </c>
    </row>
    <row r="24" spans="2:9" ht="20.100000000000001" customHeight="1" thickBot="1" x14ac:dyDescent="0.25">
      <c r="B24" s="4" t="s">
        <v>35</v>
      </c>
      <c r="C24" s="50">
        <f>'Denuncias-Renuncias'!G24/'Denuncias-Renuncias'!$F24</f>
        <v>0</v>
      </c>
      <c r="D24" s="50">
        <f>'Denuncias-Renuncias'!H24/'Denuncias-Renuncias'!F24</f>
        <v>5.8139534883720929E-4</v>
      </c>
      <c r="E24" s="50">
        <f>'Denuncias-Renuncias'!I24/'Denuncias-Renuncias'!F24</f>
        <v>0.70523255813953489</v>
      </c>
      <c r="F24" s="50">
        <f>'Denuncias-Renuncias'!J24/'Denuncias-Renuncias'!F24</f>
        <v>1.0465116279069767E-2</v>
      </c>
      <c r="G24" s="50">
        <f>'Denuncias-Renuncias'!K24/'Denuncias-Renuncias'!F24</f>
        <v>0.12383720930232558</v>
      </c>
      <c r="H24" s="50">
        <f>'Denuncias-Renuncias'!L24/'Denuncias-Renuncias'!F24</f>
        <v>3.3139534883720928E-2</v>
      </c>
      <c r="I24" s="50">
        <f>'Denuncias-Renuncias'!M24/'Denuncias-Renuncias'!F24</f>
        <v>0.12674418604651164</v>
      </c>
    </row>
    <row r="25" spans="2:9" ht="20.100000000000001" customHeight="1" thickBot="1" x14ac:dyDescent="0.25">
      <c r="B25" s="4" t="s">
        <v>36</v>
      </c>
      <c r="C25" s="50">
        <f>'Denuncias-Renuncias'!G25/'Denuncias-Renuncias'!$F25</f>
        <v>7.6045627376425855E-3</v>
      </c>
      <c r="D25" s="50">
        <f>'Denuncias-Renuncias'!H25/'Denuncias-Renuncias'!F25</f>
        <v>7.6045627376425855E-3</v>
      </c>
      <c r="E25" s="50">
        <f>'Denuncias-Renuncias'!I25/'Denuncias-Renuncias'!F25</f>
        <v>0.68821292775665399</v>
      </c>
      <c r="F25" s="50">
        <f>'Denuncias-Renuncias'!J25/'Denuncias-Renuncias'!F25</f>
        <v>1.5209125475285171E-2</v>
      </c>
      <c r="G25" s="50">
        <f>'Denuncias-Renuncias'!K25/'Denuncias-Renuncias'!F25</f>
        <v>0.14258555133079848</v>
      </c>
      <c r="H25" s="50">
        <f>'Denuncias-Renuncias'!L25/'Denuncias-Renuncias'!F25</f>
        <v>0.11596958174904944</v>
      </c>
      <c r="I25" s="50">
        <f>'Denuncias-Renuncias'!M25/'Denuncias-Renuncias'!F25</f>
        <v>2.2813688212927757E-2</v>
      </c>
    </row>
    <row r="26" spans="2:9" ht="20.100000000000001" customHeight="1" thickBot="1" x14ac:dyDescent="0.25">
      <c r="B26" s="5" t="s">
        <v>37</v>
      </c>
      <c r="C26" s="50">
        <f>'Denuncias-Renuncias'!G26/'Denuncias-Renuncias'!$F26</f>
        <v>3.0347890451517395E-2</v>
      </c>
      <c r="D26" s="50">
        <f>'Denuncias-Renuncias'!H26/'Denuncias-Renuncias'!F26</f>
        <v>2.2205773501110288E-3</v>
      </c>
      <c r="E26" s="50">
        <f>'Denuncias-Renuncias'!I26/'Denuncias-Renuncias'!F26</f>
        <v>0.67727609178386383</v>
      </c>
      <c r="F26" s="50">
        <f>'Denuncias-Renuncias'!J26/'Denuncias-Renuncias'!F26</f>
        <v>1.0362694300518135E-2</v>
      </c>
      <c r="G26" s="50">
        <f>'Denuncias-Renuncias'!K26/'Denuncias-Renuncias'!F26</f>
        <v>0.24204293116210215</v>
      </c>
      <c r="H26" s="50">
        <f>'Denuncias-Renuncias'!L26/'Denuncias-Renuncias'!F26</f>
        <v>3.3308660251665435E-2</v>
      </c>
      <c r="I26" s="50">
        <f>'Denuncias-Renuncias'!M26/'Denuncias-Renuncias'!F26</f>
        <v>4.4411547002220575E-3</v>
      </c>
    </row>
    <row r="27" spans="2:9" ht="20.100000000000001" customHeight="1" thickBot="1" x14ac:dyDescent="0.25">
      <c r="B27" s="6" t="s">
        <v>38</v>
      </c>
      <c r="C27" s="50">
        <f>'Denuncias-Renuncias'!G27/'Denuncias-Renuncias'!$F27</f>
        <v>0</v>
      </c>
      <c r="D27" s="50">
        <f>'Denuncias-Renuncias'!H27/'Denuncias-Renuncias'!F27</f>
        <v>0</v>
      </c>
      <c r="E27" s="50">
        <f>'Denuncias-Renuncias'!I27/'Denuncias-Renuncias'!F27</f>
        <v>0.83870967741935487</v>
      </c>
      <c r="F27" s="50">
        <f>'Denuncias-Renuncias'!J27/'Denuncias-Renuncias'!F27</f>
        <v>0</v>
      </c>
      <c r="G27" s="50">
        <f>'Denuncias-Renuncias'!K27/'Denuncias-Renuncias'!F27</f>
        <v>0.16129032258064516</v>
      </c>
      <c r="H27" s="50">
        <f>'Denuncias-Renuncias'!L27/'Denuncias-Renuncias'!F27</f>
        <v>0</v>
      </c>
      <c r="I27" s="50">
        <f>'Denuncias-Renuncias'!M27/'Denuncias-Renuncias'!F27</f>
        <v>0</v>
      </c>
    </row>
    <row r="28" spans="2:9" ht="20.100000000000001" customHeight="1" thickBot="1" x14ac:dyDescent="0.25">
      <c r="B28" s="7" t="s">
        <v>39</v>
      </c>
      <c r="C28" s="51">
        <f>'Denuncias-Renuncias'!G28/'Denuncias-Renuncias'!$F28</f>
        <v>1.9058349714724074E-2</v>
      </c>
      <c r="D28" s="51">
        <f>'Denuncias-Renuncias'!H28/'Denuncias-Renuncias'!F28</f>
        <v>1.9417941218775471E-3</v>
      </c>
      <c r="E28" s="51">
        <f>'Denuncias-Renuncias'!I28/'Denuncias-Renuncias'!F28</f>
        <v>0.69926163877834779</v>
      </c>
      <c r="F28" s="51">
        <f>'Denuncias-Renuncias'!J28/'Denuncias-Renuncias'!F28</f>
        <v>1.1243227693340366E-2</v>
      </c>
      <c r="G28" s="51">
        <f>'Denuncias-Renuncias'!K28/'Denuncias-Renuncias'!F28</f>
        <v>0.1377235460516853</v>
      </c>
      <c r="H28" s="51">
        <f>'Denuncias-Renuncias'!L28/'Denuncias-Renuncias'!F28</f>
        <v>8.8411564462770292E-2</v>
      </c>
      <c r="I28" s="51">
        <f>'Denuncias-Renuncias'!M28/'Denuncias-Renuncias'!F28</f>
        <v>4.2359879177254638E-2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59"/>
      <c r="C9" s="88" t="s">
        <v>208</v>
      </c>
      <c r="D9" s="88"/>
      <c r="E9" s="88"/>
      <c r="F9" s="88"/>
      <c r="G9" s="88" t="s">
        <v>209</v>
      </c>
      <c r="H9" s="88"/>
      <c r="I9" s="88"/>
    </row>
    <row r="10" spans="2:9" ht="71.25" x14ac:dyDescent="0.2">
      <c r="B10" s="46"/>
      <c r="C10" s="24" t="s">
        <v>210</v>
      </c>
      <c r="D10" s="24" t="s">
        <v>211</v>
      </c>
      <c r="E10" s="24" t="s">
        <v>212</v>
      </c>
      <c r="F10" s="24" t="s">
        <v>213</v>
      </c>
      <c r="G10" s="24" t="s">
        <v>214</v>
      </c>
      <c r="H10" s="24" t="s">
        <v>215</v>
      </c>
      <c r="I10" s="24" t="s">
        <v>216</v>
      </c>
    </row>
    <row r="11" spans="2:9" ht="20.100000000000001" customHeight="1" thickBot="1" x14ac:dyDescent="0.25">
      <c r="B11" s="3" t="s">
        <v>22</v>
      </c>
      <c r="C11" s="41">
        <v>73</v>
      </c>
      <c r="D11" s="41">
        <v>60</v>
      </c>
      <c r="E11" s="41">
        <v>19</v>
      </c>
      <c r="F11" s="41">
        <v>152</v>
      </c>
      <c r="G11" s="41">
        <v>2393</v>
      </c>
      <c r="H11" s="41">
        <v>84</v>
      </c>
      <c r="I11" s="41">
        <v>2477</v>
      </c>
    </row>
    <row r="12" spans="2:9" ht="20.100000000000001" customHeight="1" thickBot="1" x14ac:dyDescent="0.25">
      <c r="B12" s="4" t="s">
        <v>23</v>
      </c>
      <c r="C12" s="21">
        <v>12</v>
      </c>
      <c r="D12" s="21">
        <v>22</v>
      </c>
      <c r="E12" s="21">
        <v>10</v>
      </c>
      <c r="F12" s="21">
        <v>44</v>
      </c>
      <c r="G12" s="21">
        <v>343</v>
      </c>
      <c r="H12" s="21">
        <v>6</v>
      </c>
      <c r="I12" s="21">
        <v>349</v>
      </c>
    </row>
    <row r="13" spans="2:9" ht="20.100000000000001" customHeight="1" thickBot="1" x14ac:dyDescent="0.25">
      <c r="B13" s="4" t="s">
        <v>24</v>
      </c>
      <c r="C13" s="21">
        <v>2</v>
      </c>
      <c r="D13" s="21">
        <v>1</v>
      </c>
      <c r="E13" s="21">
        <v>2</v>
      </c>
      <c r="F13" s="21">
        <v>5</v>
      </c>
      <c r="G13" s="21">
        <v>252</v>
      </c>
      <c r="H13" s="21">
        <v>5</v>
      </c>
      <c r="I13" s="21">
        <v>257</v>
      </c>
    </row>
    <row r="14" spans="2:9" ht="20.100000000000001" customHeight="1" thickBot="1" x14ac:dyDescent="0.25">
      <c r="B14" s="4" t="s">
        <v>25</v>
      </c>
      <c r="C14" s="21">
        <v>9</v>
      </c>
      <c r="D14" s="21">
        <v>6</v>
      </c>
      <c r="E14" s="21">
        <v>31</v>
      </c>
      <c r="F14" s="21">
        <v>46</v>
      </c>
      <c r="G14" s="21">
        <v>635</v>
      </c>
      <c r="H14" s="21">
        <v>0</v>
      </c>
      <c r="I14" s="21">
        <v>635</v>
      </c>
    </row>
    <row r="15" spans="2:9" ht="20.100000000000001" customHeight="1" thickBot="1" x14ac:dyDescent="0.25">
      <c r="B15" s="4" t="s">
        <v>26</v>
      </c>
      <c r="C15" s="21">
        <v>27</v>
      </c>
      <c r="D15" s="21">
        <v>38</v>
      </c>
      <c r="E15" s="21">
        <v>42</v>
      </c>
      <c r="F15" s="21">
        <v>107</v>
      </c>
      <c r="G15" s="21">
        <v>572</v>
      </c>
      <c r="H15" s="21">
        <v>166</v>
      </c>
      <c r="I15" s="21">
        <v>738</v>
      </c>
    </row>
    <row r="16" spans="2:9" ht="20.100000000000001" customHeight="1" thickBot="1" x14ac:dyDescent="0.25">
      <c r="B16" s="4" t="s">
        <v>27</v>
      </c>
      <c r="C16" s="21">
        <v>5</v>
      </c>
      <c r="D16" s="21">
        <v>11</v>
      </c>
      <c r="E16" s="21">
        <v>0</v>
      </c>
      <c r="F16" s="21">
        <v>16</v>
      </c>
      <c r="G16" s="21">
        <v>228</v>
      </c>
      <c r="H16" s="21">
        <v>25</v>
      </c>
      <c r="I16" s="21">
        <v>253</v>
      </c>
    </row>
    <row r="17" spans="2:9" ht="20.100000000000001" customHeight="1" thickBot="1" x14ac:dyDescent="0.25">
      <c r="B17" s="4" t="s">
        <v>28</v>
      </c>
      <c r="C17" s="21">
        <v>4</v>
      </c>
      <c r="D17" s="21">
        <v>40</v>
      </c>
      <c r="E17" s="21">
        <v>3</v>
      </c>
      <c r="F17" s="21">
        <v>47</v>
      </c>
      <c r="G17" s="21">
        <v>514</v>
      </c>
      <c r="H17" s="21">
        <v>1</v>
      </c>
      <c r="I17" s="21">
        <v>515</v>
      </c>
    </row>
    <row r="18" spans="2:9" ht="20.100000000000001" customHeight="1" thickBot="1" x14ac:dyDescent="0.25">
      <c r="B18" s="4" t="s">
        <v>29</v>
      </c>
      <c r="C18" s="21">
        <v>7</v>
      </c>
      <c r="D18" s="21">
        <v>0</v>
      </c>
      <c r="E18" s="21">
        <v>3</v>
      </c>
      <c r="F18" s="21">
        <v>10</v>
      </c>
      <c r="G18" s="21">
        <v>484</v>
      </c>
      <c r="H18" s="21">
        <v>14</v>
      </c>
      <c r="I18" s="21">
        <v>498</v>
      </c>
    </row>
    <row r="19" spans="2:9" ht="20.100000000000001" customHeight="1" thickBot="1" x14ac:dyDescent="0.25">
      <c r="B19" s="4" t="s">
        <v>30</v>
      </c>
      <c r="C19" s="21">
        <v>70</v>
      </c>
      <c r="D19" s="21">
        <v>41</v>
      </c>
      <c r="E19" s="21">
        <v>14</v>
      </c>
      <c r="F19" s="21">
        <v>125</v>
      </c>
      <c r="G19" s="21">
        <v>1814</v>
      </c>
      <c r="H19" s="21">
        <v>214</v>
      </c>
      <c r="I19" s="21">
        <v>2028</v>
      </c>
    </row>
    <row r="20" spans="2:9" ht="20.100000000000001" customHeight="1" thickBot="1" x14ac:dyDescent="0.25">
      <c r="B20" s="4" t="s">
        <v>31</v>
      </c>
      <c r="C20" s="21">
        <v>110</v>
      </c>
      <c r="D20" s="21">
        <v>28</v>
      </c>
      <c r="E20" s="21">
        <v>235</v>
      </c>
      <c r="F20" s="21">
        <v>373</v>
      </c>
      <c r="G20" s="21">
        <v>1390</v>
      </c>
      <c r="H20" s="21">
        <v>107</v>
      </c>
      <c r="I20" s="21">
        <v>1497</v>
      </c>
    </row>
    <row r="21" spans="2:9" ht="20.100000000000001" customHeight="1" thickBot="1" x14ac:dyDescent="0.25">
      <c r="B21" s="4" t="s">
        <v>32</v>
      </c>
      <c r="C21" s="21">
        <v>4</v>
      </c>
      <c r="D21" s="21">
        <v>1</v>
      </c>
      <c r="E21" s="21">
        <v>17</v>
      </c>
      <c r="F21" s="21">
        <v>22</v>
      </c>
      <c r="G21" s="21">
        <v>190</v>
      </c>
      <c r="H21" s="21">
        <v>2</v>
      </c>
      <c r="I21" s="21">
        <v>192</v>
      </c>
    </row>
    <row r="22" spans="2:9" ht="20.100000000000001" customHeight="1" thickBot="1" x14ac:dyDescent="0.25">
      <c r="B22" s="4" t="s">
        <v>33</v>
      </c>
      <c r="C22" s="21">
        <v>7</v>
      </c>
      <c r="D22" s="21">
        <v>6</v>
      </c>
      <c r="E22" s="21">
        <v>1</v>
      </c>
      <c r="F22" s="21">
        <v>14</v>
      </c>
      <c r="G22" s="21">
        <v>691</v>
      </c>
      <c r="H22" s="21">
        <v>1</v>
      </c>
      <c r="I22" s="21">
        <v>692</v>
      </c>
    </row>
    <row r="23" spans="2:9" ht="20.100000000000001" customHeight="1" thickBot="1" x14ac:dyDescent="0.25">
      <c r="B23" s="4" t="s">
        <v>34</v>
      </c>
      <c r="C23" s="21">
        <v>85</v>
      </c>
      <c r="D23" s="21">
        <v>27</v>
      </c>
      <c r="E23" s="21">
        <v>8</v>
      </c>
      <c r="F23" s="21">
        <v>120</v>
      </c>
      <c r="G23" s="21">
        <v>2472</v>
      </c>
      <c r="H23" s="21">
        <v>102</v>
      </c>
      <c r="I23" s="21">
        <v>2574</v>
      </c>
    </row>
    <row r="24" spans="2:9" ht="20.100000000000001" customHeight="1" thickBot="1" x14ac:dyDescent="0.25">
      <c r="B24" s="4" t="s">
        <v>35</v>
      </c>
      <c r="C24" s="21">
        <v>0</v>
      </c>
      <c r="D24" s="21">
        <v>0</v>
      </c>
      <c r="E24" s="21">
        <v>0</v>
      </c>
      <c r="F24" s="21">
        <v>0</v>
      </c>
      <c r="G24" s="21">
        <v>741</v>
      </c>
      <c r="H24" s="21">
        <v>0</v>
      </c>
      <c r="I24" s="21">
        <v>741</v>
      </c>
    </row>
    <row r="25" spans="2:9" ht="20.100000000000001" customHeight="1" thickBot="1" x14ac:dyDescent="0.25">
      <c r="B25" s="4" t="s">
        <v>36</v>
      </c>
      <c r="C25" s="21">
        <v>5</v>
      </c>
      <c r="D25" s="21">
        <v>6</v>
      </c>
      <c r="E25" s="21">
        <v>10</v>
      </c>
      <c r="F25" s="21">
        <v>21</v>
      </c>
      <c r="G25" s="21">
        <v>164</v>
      </c>
      <c r="H25" s="21">
        <v>3</v>
      </c>
      <c r="I25" s="21">
        <v>167</v>
      </c>
    </row>
    <row r="26" spans="2:9" ht="20.100000000000001" customHeight="1" thickBot="1" x14ac:dyDescent="0.25">
      <c r="B26" s="5" t="s">
        <v>37</v>
      </c>
      <c r="C26" s="21">
        <v>3</v>
      </c>
      <c r="D26" s="21">
        <v>14</v>
      </c>
      <c r="E26" s="21">
        <v>0</v>
      </c>
      <c r="F26" s="21">
        <v>17</v>
      </c>
      <c r="G26" s="21">
        <v>390</v>
      </c>
      <c r="H26" s="21">
        <v>22</v>
      </c>
      <c r="I26" s="21">
        <v>412</v>
      </c>
    </row>
    <row r="27" spans="2:9" ht="20.100000000000001" customHeight="1" thickBot="1" x14ac:dyDescent="0.25">
      <c r="B27" s="6" t="s">
        <v>38</v>
      </c>
      <c r="C27" s="22">
        <v>0</v>
      </c>
      <c r="D27" s="22">
        <v>0</v>
      </c>
      <c r="E27" s="22">
        <v>0</v>
      </c>
      <c r="F27" s="22">
        <v>0</v>
      </c>
      <c r="G27" s="22">
        <v>47</v>
      </c>
      <c r="H27" s="22">
        <v>0</v>
      </c>
      <c r="I27" s="22">
        <v>47</v>
      </c>
    </row>
    <row r="28" spans="2:9" ht="20.100000000000001" customHeight="1" thickBot="1" x14ac:dyDescent="0.25">
      <c r="B28" s="7" t="s">
        <v>39</v>
      </c>
      <c r="C28" s="9">
        <v>423</v>
      </c>
      <c r="D28" s="9">
        <v>301</v>
      </c>
      <c r="E28" s="9">
        <v>395</v>
      </c>
      <c r="F28" s="9">
        <v>1119</v>
      </c>
      <c r="G28" s="9">
        <v>13320</v>
      </c>
      <c r="H28" s="9">
        <v>752</v>
      </c>
      <c r="I28" s="9">
        <v>14072</v>
      </c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4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9" max="19" width="12.25" customWidth="1"/>
  </cols>
  <sheetData>
    <row r="7" spans="2:8" ht="46.5" customHeight="1" x14ac:dyDescent="0.2"/>
    <row r="9" spans="2:8" ht="41.25" customHeight="1" x14ac:dyDescent="0.2">
      <c r="B9" s="60"/>
      <c r="C9" s="100" t="s">
        <v>217</v>
      </c>
      <c r="D9" s="101"/>
      <c r="E9" s="101"/>
      <c r="F9" s="101"/>
      <c r="G9" s="101"/>
      <c r="H9" s="102"/>
    </row>
    <row r="10" spans="2:8" ht="41.25" customHeight="1" x14ac:dyDescent="0.2">
      <c r="B10" s="60"/>
      <c r="C10" s="89" t="s">
        <v>218</v>
      </c>
      <c r="D10" s="89"/>
      <c r="E10" s="89" t="s">
        <v>219</v>
      </c>
      <c r="F10" s="89"/>
      <c r="G10" s="89" t="s">
        <v>220</v>
      </c>
      <c r="H10" s="89" t="s">
        <v>76</v>
      </c>
    </row>
    <row r="11" spans="2:8" ht="41.25" customHeight="1" x14ac:dyDescent="0.2">
      <c r="B11" s="60"/>
      <c r="C11" s="17" t="s">
        <v>221</v>
      </c>
      <c r="D11" s="17" t="s">
        <v>222</v>
      </c>
      <c r="E11" s="17" t="s">
        <v>223</v>
      </c>
      <c r="F11" s="17" t="s">
        <v>224</v>
      </c>
      <c r="G11" s="89"/>
      <c r="H11" s="89"/>
    </row>
    <row r="12" spans="2:8" ht="20.100000000000001" customHeight="1" thickBot="1" x14ac:dyDescent="0.25">
      <c r="B12" s="3" t="s">
        <v>22</v>
      </c>
      <c r="C12" s="65">
        <f t="shared" ref="C12:C29" si="0">+C37/K37</f>
        <v>2.5862068965517241E-2</v>
      </c>
      <c r="D12" s="65">
        <f t="shared" ref="D12:D29" si="1">+D37/K37</f>
        <v>0.14238042269187987</v>
      </c>
      <c r="E12" s="65">
        <f t="shared" ref="E12:E29" si="2">+E37/K37</f>
        <v>2.1134593993325918E-2</v>
      </c>
      <c r="F12" s="65">
        <f t="shared" ref="F12:F29" si="3">+F37/K37</f>
        <v>0.34441045606229143</v>
      </c>
      <c r="G12" s="65">
        <f t="shared" ref="G12:G29" si="4">+G37/K37</f>
        <v>0.22803114571746386</v>
      </c>
      <c r="H12" s="65">
        <f>1-C12-D12-E12-F12-G12</f>
        <v>0.23818131256952163</v>
      </c>
    </row>
    <row r="13" spans="2:8" ht="20.100000000000001" customHeight="1" thickBot="1" x14ac:dyDescent="0.25">
      <c r="B13" s="4" t="s">
        <v>23</v>
      </c>
      <c r="C13" s="65">
        <f t="shared" si="0"/>
        <v>4.3968432919954906E-2</v>
      </c>
      <c r="D13" s="65">
        <f t="shared" si="1"/>
        <v>0.13641488162344984</v>
      </c>
      <c r="E13" s="65">
        <f t="shared" si="2"/>
        <v>4.96054114994363E-2</v>
      </c>
      <c r="F13" s="65">
        <f t="shared" si="3"/>
        <v>0.39346110484780156</v>
      </c>
      <c r="G13" s="65">
        <f t="shared" si="4"/>
        <v>0.20518602029312288</v>
      </c>
      <c r="H13" s="65">
        <f t="shared" ref="H13:H29" si="5">1-C13-D13-E13-F13-G13</f>
        <v>0.17136414881623452</v>
      </c>
    </row>
    <row r="14" spans="2:8" ht="20.100000000000001" customHeight="1" thickBot="1" x14ac:dyDescent="0.25">
      <c r="B14" s="4" t="s">
        <v>24</v>
      </c>
      <c r="C14" s="65">
        <f t="shared" si="0"/>
        <v>2.4350649350649352E-2</v>
      </c>
      <c r="D14" s="65">
        <f t="shared" si="1"/>
        <v>0.15746753246753248</v>
      </c>
      <c r="E14" s="65">
        <f t="shared" si="2"/>
        <v>8.1168831168831161E-3</v>
      </c>
      <c r="F14" s="65">
        <f t="shared" si="3"/>
        <v>0.41720779220779219</v>
      </c>
      <c r="G14" s="65">
        <f t="shared" si="4"/>
        <v>0.27272727272727271</v>
      </c>
      <c r="H14" s="65">
        <f t="shared" si="5"/>
        <v>0.12012987012987014</v>
      </c>
    </row>
    <row r="15" spans="2:8" ht="20.100000000000001" customHeight="1" thickBot="1" x14ac:dyDescent="0.25">
      <c r="B15" s="4" t="s">
        <v>25</v>
      </c>
      <c r="C15" s="65">
        <f t="shared" si="0"/>
        <v>1.0276679841897233E-2</v>
      </c>
      <c r="D15" s="65">
        <f t="shared" si="1"/>
        <v>0.16996047430830039</v>
      </c>
      <c r="E15" s="65">
        <f t="shared" si="2"/>
        <v>3.6363636363636362E-2</v>
      </c>
      <c r="F15" s="65">
        <f t="shared" si="3"/>
        <v>0.50197628458498023</v>
      </c>
      <c r="G15" s="65">
        <f t="shared" si="4"/>
        <v>0.15889328063241107</v>
      </c>
      <c r="H15" s="65">
        <f t="shared" si="5"/>
        <v>0.12252964426877463</v>
      </c>
    </row>
    <row r="16" spans="2:8" ht="20.100000000000001" customHeight="1" thickBot="1" x14ac:dyDescent="0.25">
      <c r="B16" s="4" t="s">
        <v>26</v>
      </c>
      <c r="C16" s="65">
        <f t="shared" si="0"/>
        <v>3.391572456320658E-2</v>
      </c>
      <c r="D16" s="65">
        <f t="shared" si="1"/>
        <v>0.28520041109969169</v>
      </c>
      <c r="E16" s="65">
        <f t="shared" si="2"/>
        <v>5.4984583761562178E-2</v>
      </c>
      <c r="F16" s="65">
        <f t="shared" si="3"/>
        <v>0.37923946557040084</v>
      </c>
      <c r="G16" s="65">
        <f t="shared" si="4"/>
        <v>0.11253854059609456</v>
      </c>
      <c r="H16" s="65">
        <f t="shared" si="5"/>
        <v>0.13412127440904428</v>
      </c>
    </row>
    <row r="17" spans="2:8" ht="20.100000000000001" customHeight="1" thickBot="1" x14ac:dyDescent="0.25">
      <c r="B17" s="4" t="s">
        <v>27</v>
      </c>
      <c r="C17" s="65">
        <f t="shared" si="0"/>
        <v>1.680672268907563E-2</v>
      </c>
      <c r="D17" s="65">
        <f t="shared" si="1"/>
        <v>0.1092436974789916</v>
      </c>
      <c r="E17" s="65">
        <f t="shared" si="2"/>
        <v>3.3613445378151259E-2</v>
      </c>
      <c r="F17" s="65">
        <f t="shared" si="3"/>
        <v>0.53151260504201681</v>
      </c>
      <c r="G17" s="65">
        <f t="shared" si="4"/>
        <v>0.20798319327731093</v>
      </c>
      <c r="H17" s="65">
        <f t="shared" si="5"/>
        <v>0.10084033613445378</v>
      </c>
    </row>
    <row r="18" spans="2:8" ht="20.100000000000001" customHeight="1" thickBot="1" x14ac:dyDescent="0.25">
      <c r="B18" s="4" t="s">
        <v>28</v>
      </c>
      <c r="C18" s="65">
        <f t="shared" si="0"/>
        <v>3.0303030303030304E-2</v>
      </c>
      <c r="D18" s="65">
        <f t="shared" si="1"/>
        <v>0.10695187165775401</v>
      </c>
      <c r="E18" s="65">
        <f t="shared" si="2"/>
        <v>4.1889483065953657E-2</v>
      </c>
      <c r="F18" s="65">
        <f t="shared" si="3"/>
        <v>0.45900178253119428</v>
      </c>
      <c r="G18" s="65">
        <f t="shared" si="4"/>
        <v>0.25846702317290554</v>
      </c>
      <c r="H18" s="65">
        <f t="shared" si="5"/>
        <v>0.10338680926916227</v>
      </c>
    </row>
    <row r="19" spans="2:8" ht="20.100000000000001" customHeight="1" thickBot="1" x14ac:dyDescent="0.25">
      <c r="B19" s="4" t="s">
        <v>29</v>
      </c>
      <c r="C19" s="65">
        <f t="shared" si="0"/>
        <v>1.5873015873015872E-2</v>
      </c>
      <c r="D19" s="65">
        <f t="shared" si="1"/>
        <v>0.15455304928989139</v>
      </c>
      <c r="E19" s="65">
        <f t="shared" si="2"/>
        <v>8.3542188805346695E-3</v>
      </c>
      <c r="F19" s="65">
        <f t="shared" si="3"/>
        <v>0.41604010025062654</v>
      </c>
      <c r="G19" s="65">
        <f t="shared" si="4"/>
        <v>0.2982456140350877</v>
      </c>
      <c r="H19" s="65">
        <f t="shared" si="5"/>
        <v>0.10693400167084383</v>
      </c>
    </row>
    <row r="20" spans="2:8" ht="20.100000000000001" customHeight="1" thickBot="1" x14ac:dyDescent="0.25">
      <c r="B20" s="4" t="s">
        <v>30</v>
      </c>
      <c r="C20" s="65">
        <f t="shared" si="0"/>
        <v>1.9683257918552036E-2</v>
      </c>
      <c r="D20" s="65">
        <f t="shared" si="1"/>
        <v>7.5791855203619904E-2</v>
      </c>
      <c r="E20" s="65">
        <f t="shared" si="2"/>
        <v>2.828054298642534E-2</v>
      </c>
      <c r="F20" s="65">
        <f t="shared" si="3"/>
        <v>0.45882352941176469</v>
      </c>
      <c r="G20" s="65">
        <f t="shared" si="4"/>
        <v>0.31538461538461537</v>
      </c>
      <c r="H20" s="65">
        <f t="shared" si="5"/>
        <v>0.10203619909502265</v>
      </c>
    </row>
    <row r="21" spans="2:8" ht="20.100000000000001" customHeight="1" thickBot="1" x14ac:dyDescent="0.25">
      <c r="B21" s="4" t="s">
        <v>31</v>
      </c>
      <c r="C21" s="65">
        <f t="shared" si="0"/>
        <v>2.2858363597521896E-2</v>
      </c>
      <c r="D21" s="65">
        <f t="shared" si="1"/>
        <v>0.15253151036103396</v>
      </c>
      <c r="E21" s="65">
        <f t="shared" si="2"/>
        <v>7.9683828241828666E-2</v>
      </c>
      <c r="F21" s="65">
        <f t="shared" si="3"/>
        <v>0.31980346079897459</v>
      </c>
      <c r="G21" s="65">
        <f t="shared" si="4"/>
        <v>0.2164067506942961</v>
      </c>
      <c r="H21" s="65">
        <f t="shared" si="5"/>
        <v>0.20871608630634481</v>
      </c>
    </row>
    <row r="22" spans="2:8" ht="20.100000000000001" customHeight="1" thickBot="1" x14ac:dyDescent="0.25">
      <c r="B22" s="4" t="s">
        <v>32</v>
      </c>
      <c r="C22" s="65">
        <f t="shared" si="0"/>
        <v>1.4028056112224449E-2</v>
      </c>
      <c r="D22" s="65">
        <f t="shared" si="1"/>
        <v>0.20841683366733466</v>
      </c>
      <c r="E22" s="65">
        <f t="shared" si="2"/>
        <v>4.4088176352705413E-2</v>
      </c>
      <c r="F22" s="65">
        <f t="shared" si="3"/>
        <v>0.38476953907815631</v>
      </c>
      <c r="G22" s="65">
        <f t="shared" si="4"/>
        <v>0.22444889779559118</v>
      </c>
      <c r="H22" s="65">
        <f t="shared" si="5"/>
        <v>0.12424849699398793</v>
      </c>
    </row>
    <row r="23" spans="2:8" ht="20.100000000000001" customHeight="1" thickBot="1" x14ac:dyDescent="0.25">
      <c r="B23" s="4" t="s">
        <v>33</v>
      </c>
      <c r="C23" s="65">
        <f t="shared" si="0"/>
        <v>2.8947368421052631E-2</v>
      </c>
      <c r="D23" s="65">
        <f t="shared" si="1"/>
        <v>0.12631578947368421</v>
      </c>
      <c r="E23" s="65">
        <f t="shared" si="2"/>
        <v>9.2105263157894728E-3</v>
      </c>
      <c r="F23" s="65">
        <f t="shared" si="3"/>
        <v>0.45526315789473687</v>
      </c>
      <c r="G23" s="65">
        <f t="shared" si="4"/>
        <v>0.21578947368421053</v>
      </c>
      <c r="H23" s="65">
        <f t="shared" si="5"/>
        <v>0.16447368421052638</v>
      </c>
    </row>
    <row r="24" spans="2:8" ht="20.100000000000001" customHeight="1" thickBot="1" x14ac:dyDescent="0.25">
      <c r="B24" s="4" t="s">
        <v>34</v>
      </c>
      <c r="C24" s="65">
        <f t="shared" si="0"/>
        <v>1.7123918247099981E-2</v>
      </c>
      <c r="D24" s="65">
        <f t="shared" si="1"/>
        <v>4.0508193702817163E-2</v>
      </c>
      <c r="E24" s="65">
        <f t="shared" si="2"/>
        <v>2.2095378383354815E-2</v>
      </c>
      <c r="F24" s="65">
        <f t="shared" si="3"/>
        <v>0.47394586632296076</v>
      </c>
      <c r="G24" s="65">
        <f t="shared" si="4"/>
        <v>0.24268090591051372</v>
      </c>
      <c r="H24" s="65">
        <f t="shared" si="5"/>
        <v>0.20364573743325343</v>
      </c>
    </row>
    <row r="25" spans="2:8" ht="20.100000000000001" customHeight="1" thickBot="1" x14ac:dyDescent="0.25">
      <c r="B25" s="4" t="s">
        <v>35</v>
      </c>
      <c r="C25" s="65">
        <f t="shared" si="0"/>
        <v>4.1841004184100415E-3</v>
      </c>
      <c r="D25" s="65">
        <f t="shared" si="1"/>
        <v>0.19107391910739191</v>
      </c>
      <c r="E25" s="65">
        <f t="shared" si="2"/>
        <v>0</v>
      </c>
      <c r="F25" s="65">
        <f t="shared" si="3"/>
        <v>0.51673640167364021</v>
      </c>
      <c r="G25" s="65">
        <f t="shared" si="4"/>
        <v>0.13040446304044631</v>
      </c>
      <c r="H25" s="65">
        <f t="shared" si="5"/>
        <v>0.15760111576011157</v>
      </c>
    </row>
    <row r="26" spans="2:8" ht="20.100000000000001" customHeight="1" thickBot="1" x14ac:dyDescent="0.25">
      <c r="B26" s="4" t="s">
        <v>36</v>
      </c>
      <c r="C26" s="65">
        <f t="shared" si="0"/>
        <v>2.0316027088036117E-2</v>
      </c>
      <c r="D26" s="65">
        <f t="shared" si="1"/>
        <v>0.13318284424379231</v>
      </c>
      <c r="E26" s="65">
        <f t="shared" si="2"/>
        <v>4.740406320541761E-2</v>
      </c>
      <c r="F26" s="65">
        <f t="shared" si="3"/>
        <v>0.37697516930022573</v>
      </c>
      <c r="G26" s="65">
        <f t="shared" si="4"/>
        <v>0.22573363431151242</v>
      </c>
      <c r="H26" s="65">
        <f t="shared" si="5"/>
        <v>0.19638826185101579</v>
      </c>
    </row>
    <row r="27" spans="2:8" ht="20.100000000000001" customHeight="1" thickBot="1" x14ac:dyDescent="0.25">
      <c r="B27" s="5" t="s">
        <v>37</v>
      </c>
      <c r="C27" s="65">
        <f t="shared" si="0"/>
        <v>1.6748768472906402E-2</v>
      </c>
      <c r="D27" s="65">
        <f t="shared" si="1"/>
        <v>0.23054187192118228</v>
      </c>
      <c r="E27" s="65">
        <f t="shared" si="2"/>
        <v>1.6748768472906402E-2</v>
      </c>
      <c r="F27" s="65">
        <f t="shared" si="3"/>
        <v>0.40591133004926111</v>
      </c>
      <c r="G27" s="65">
        <f t="shared" si="4"/>
        <v>0.23940886699507388</v>
      </c>
      <c r="H27" s="65">
        <f t="shared" si="5"/>
        <v>9.0640394088669946E-2</v>
      </c>
    </row>
    <row r="28" spans="2:8" ht="20.100000000000001" customHeight="1" thickBot="1" x14ac:dyDescent="0.25">
      <c r="B28" s="6" t="s">
        <v>38</v>
      </c>
      <c r="C28" s="65">
        <f t="shared" si="0"/>
        <v>8.130081300813009E-3</v>
      </c>
      <c r="D28" s="65">
        <f t="shared" si="1"/>
        <v>0.36585365853658536</v>
      </c>
      <c r="E28" s="65">
        <f t="shared" si="2"/>
        <v>0</v>
      </c>
      <c r="F28" s="65">
        <f t="shared" si="3"/>
        <v>0.38211382113821141</v>
      </c>
      <c r="G28" s="65">
        <f t="shared" si="4"/>
        <v>0.17073170731707318</v>
      </c>
      <c r="H28" s="65">
        <f t="shared" si="5"/>
        <v>7.3170731707316999E-2</v>
      </c>
    </row>
    <row r="29" spans="2:8" ht="20.100000000000001" customHeight="1" thickBot="1" x14ac:dyDescent="0.25">
      <c r="B29" s="7" t="s">
        <v>39</v>
      </c>
      <c r="C29" s="66">
        <f t="shared" si="0"/>
        <v>2.1916129220532873E-2</v>
      </c>
      <c r="D29" s="66">
        <f t="shared" si="1"/>
        <v>0.132664079143199</v>
      </c>
      <c r="E29" s="66">
        <f t="shared" si="2"/>
        <v>3.2655324364548981E-2</v>
      </c>
      <c r="F29" s="66">
        <f t="shared" si="3"/>
        <v>0.41065748387661599</v>
      </c>
      <c r="G29" s="66">
        <f t="shared" si="4"/>
        <v>0.2297253917763446</v>
      </c>
      <c r="H29" s="66">
        <f t="shared" si="5"/>
        <v>0.17238159161875855</v>
      </c>
    </row>
    <row r="30" spans="2:8" x14ac:dyDescent="0.2">
      <c r="B30" s="63"/>
      <c r="C30" s="64"/>
      <c r="D30" s="64"/>
      <c r="E30" s="64"/>
      <c r="F30" s="64"/>
      <c r="G30" s="64"/>
      <c r="H30" s="64"/>
    </row>
    <row r="31" spans="2:8" x14ac:dyDescent="0.2">
      <c r="B31" s="63"/>
      <c r="C31" s="64"/>
      <c r="D31" s="64"/>
      <c r="E31" s="64"/>
      <c r="F31" s="64"/>
      <c r="G31" s="64"/>
      <c r="H31" s="64"/>
    </row>
    <row r="32" spans="2:8" x14ac:dyDescent="0.2">
      <c r="B32" s="63"/>
      <c r="C32" s="64"/>
      <c r="D32" s="64"/>
      <c r="E32" s="64"/>
      <c r="F32" s="64"/>
      <c r="G32" s="64"/>
      <c r="H32" s="64"/>
    </row>
    <row r="33" spans="2:11" x14ac:dyDescent="0.2">
      <c r="B33" s="11"/>
      <c r="C33" s="11"/>
      <c r="D33" s="11"/>
      <c r="E33" s="11"/>
      <c r="F33" s="11"/>
      <c r="G33" s="11"/>
      <c r="H33" s="11"/>
    </row>
    <row r="34" spans="2:11" ht="41.25" customHeight="1" x14ac:dyDescent="0.2">
      <c r="B34" s="60"/>
      <c r="C34" s="103" t="s">
        <v>225</v>
      </c>
      <c r="D34" s="104"/>
      <c r="E34" s="104"/>
      <c r="F34" s="104"/>
      <c r="G34" s="104"/>
      <c r="H34" s="61"/>
    </row>
    <row r="35" spans="2:11" ht="41.25" customHeight="1" x14ac:dyDescent="0.2">
      <c r="B35" s="60"/>
      <c r="C35" s="89" t="s">
        <v>218</v>
      </c>
      <c r="D35" s="89"/>
      <c r="E35" s="89" t="s">
        <v>219</v>
      </c>
      <c r="F35" s="89"/>
      <c r="G35" s="89" t="s">
        <v>220</v>
      </c>
      <c r="H35" s="105"/>
    </row>
    <row r="36" spans="2:11" ht="41.25" customHeight="1" x14ac:dyDescent="0.2">
      <c r="B36" s="60"/>
      <c r="C36" s="17" t="s">
        <v>221</v>
      </c>
      <c r="D36" s="17" t="s">
        <v>222</v>
      </c>
      <c r="E36" s="17" t="s">
        <v>223</v>
      </c>
      <c r="F36" s="17" t="s">
        <v>224</v>
      </c>
      <c r="G36" s="89"/>
      <c r="H36" s="105"/>
      <c r="I36" s="17" t="s">
        <v>226</v>
      </c>
      <c r="J36" s="17" t="s">
        <v>227</v>
      </c>
      <c r="K36" s="67" t="s">
        <v>53</v>
      </c>
    </row>
    <row r="37" spans="2:11" ht="20.100000000000001" customHeight="1" thickBot="1" x14ac:dyDescent="0.25">
      <c r="B37" s="3" t="s">
        <v>22</v>
      </c>
      <c r="C37" s="41">
        <v>186</v>
      </c>
      <c r="D37" s="41">
        <v>1024</v>
      </c>
      <c r="E37" s="41">
        <v>152</v>
      </c>
      <c r="F37" s="41">
        <v>2477</v>
      </c>
      <c r="G37" s="41">
        <v>1640</v>
      </c>
      <c r="H37" s="62"/>
      <c r="I37" s="41">
        <v>5558</v>
      </c>
      <c r="J37" s="41">
        <v>6</v>
      </c>
      <c r="K37" s="41">
        <f>I37-J37+G37</f>
        <v>7192</v>
      </c>
    </row>
    <row r="38" spans="2:11" ht="20.100000000000001" customHeight="1" thickBot="1" x14ac:dyDescent="0.25">
      <c r="B38" s="4" t="s">
        <v>23</v>
      </c>
      <c r="C38" s="21">
        <v>39</v>
      </c>
      <c r="D38" s="21">
        <v>121</v>
      </c>
      <c r="E38" s="21">
        <v>44</v>
      </c>
      <c r="F38" s="21">
        <v>349</v>
      </c>
      <c r="G38" s="21">
        <v>182</v>
      </c>
      <c r="H38" s="62"/>
      <c r="I38" s="41">
        <v>705</v>
      </c>
      <c r="J38" s="41">
        <v>0</v>
      </c>
      <c r="K38" s="41">
        <f t="shared" ref="K38:K54" si="6">I38-J38+G38</f>
        <v>887</v>
      </c>
    </row>
    <row r="39" spans="2:11" ht="20.100000000000001" customHeight="1" thickBot="1" x14ac:dyDescent="0.25">
      <c r="B39" s="4" t="s">
        <v>24</v>
      </c>
      <c r="C39" s="21">
        <v>15</v>
      </c>
      <c r="D39" s="21">
        <v>97</v>
      </c>
      <c r="E39" s="21">
        <v>5</v>
      </c>
      <c r="F39" s="21">
        <v>257</v>
      </c>
      <c r="G39" s="21">
        <v>168</v>
      </c>
      <c r="H39" s="62"/>
      <c r="I39" s="41">
        <v>448</v>
      </c>
      <c r="J39" s="41">
        <v>0</v>
      </c>
      <c r="K39" s="41">
        <f t="shared" si="6"/>
        <v>616</v>
      </c>
    </row>
    <row r="40" spans="2:11" ht="20.100000000000001" customHeight="1" thickBot="1" x14ac:dyDescent="0.25">
      <c r="B40" s="4" t="s">
        <v>25</v>
      </c>
      <c r="C40" s="21">
        <v>13</v>
      </c>
      <c r="D40" s="21">
        <v>215</v>
      </c>
      <c r="E40" s="21">
        <v>46</v>
      </c>
      <c r="F40" s="21">
        <v>635</v>
      </c>
      <c r="G40" s="21">
        <v>201</v>
      </c>
      <c r="H40" s="62"/>
      <c r="I40" s="41">
        <v>1064</v>
      </c>
      <c r="J40" s="41">
        <v>0</v>
      </c>
      <c r="K40" s="41">
        <f t="shared" si="6"/>
        <v>1265</v>
      </c>
    </row>
    <row r="41" spans="2:11" ht="20.100000000000001" customHeight="1" thickBot="1" x14ac:dyDescent="0.25">
      <c r="B41" s="4" t="s">
        <v>26</v>
      </c>
      <c r="C41" s="21">
        <v>66</v>
      </c>
      <c r="D41" s="21">
        <v>555</v>
      </c>
      <c r="E41" s="21">
        <v>107</v>
      </c>
      <c r="F41" s="21">
        <v>738</v>
      </c>
      <c r="G41" s="21">
        <v>219</v>
      </c>
      <c r="H41" s="62"/>
      <c r="I41" s="41">
        <v>1730</v>
      </c>
      <c r="J41" s="41">
        <v>3</v>
      </c>
      <c r="K41" s="41">
        <f t="shared" si="6"/>
        <v>1946</v>
      </c>
    </row>
    <row r="42" spans="2:11" ht="20.100000000000001" customHeight="1" thickBot="1" x14ac:dyDescent="0.25">
      <c r="B42" s="4" t="s">
        <v>27</v>
      </c>
      <c r="C42" s="21">
        <v>8</v>
      </c>
      <c r="D42" s="21">
        <v>52</v>
      </c>
      <c r="E42" s="21">
        <v>16</v>
      </c>
      <c r="F42" s="21">
        <v>253</v>
      </c>
      <c r="G42" s="21">
        <v>99</v>
      </c>
      <c r="H42" s="62"/>
      <c r="I42" s="41">
        <v>377</v>
      </c>
      <c r="J42" s="41">
        <v>0</v>
      </c>
      <c r="K42" s="41">
        <f t="shared" si="6"/>
        <v>476</v>
      </c>
    </row>
    <row r="43" spans="2:11" ht="20.100000000000001" customHeight="1" thickBot="1" x14ac:dyDescent="0.25">
      <c r="B43" s="4" t="s">
        <v>28</v>
      </c>
      <c r="C43" s="21">
        <v>34</v>
      </c>
      <c r="D43" s="21">
        <v>120</v>
      </c>
      <c r="E43" s="21">
        <v>47</v>
      </c>
      <c r="F43" s="21">
        <v>515</v>
      </c>
      <c r="G43" s="21">
        <v>290</v>
      </c>
      <c r="H43" s="62"/>
      <c r="I43" s="41">
        <v>832</v>
      </c>
      <c r="J43" s="41">
        <v>0</v>
      </c>
      <c r="K43" s="41">
        <f t="shared" si="6"/>
        <v>1122</v>
      </c>
    </row>
    <row r="44" spans="2:11" ht="20.100000000000001" customHeight="1" thickBot="1" x14ac:dyDescent="0.25">
      <c r="B44" s="4" t="s">
        <v>29</v>
      </c>
      <c r="C44" s="21">
        <v>19</v>
      </c>
      <c r="D44" s="21">
        <v>185</v>
      </c>
      <c r="E44" s="21">
        <v>10</v>
      </c>
      <c r="F44" s="21">
        <v>498</v>
      </c>
      <c r="G44" s="21">
        <v>357</v>
      </c>
      <c r="H44" s="62"/>
      <c r="I44" s="41">
        <v>840</v>
      </c>
      <c r="J44" s="41">
        <v>0</v>
      </c>
      <c r="K44" s="41">
        <f t="shared" si="6"/>
        <v>1197</v>
      </c>
    </row>
    <row r="45" spans="2:11" ht="20.100000000000001" customHeight="1" thickBot="1" x14ac:dyDescent="0.25">
      <c r="B45" s="4" t="s">
        <v>30</v>
      </c>
      <c r="C45" s="21">
        <v>87</v>
      </c>
      <c r="D45" s="21">
        <v>335</v>
      </c>
      <c r="E45" s="21">
        <v>125</v>
      </c>
      <c r="F45" s="21">
        <v>2028</v>
      </c>
      <c r="G45" s="21">
        <v>1394</v>
      </c>
      <c r="H45" s="62"/>
      <c r="I45" s="41">
        <v>3029</v>
      </c>
      <c r="J45" s="41">
        <v>3</v>
      </c>
      <c r="K45" s="41">
        <f t="shared" si="6"/>
        <v>4420</v>
      </c>
    </row>
    <row r="46" spans="2:11" ht="20.100000000000001" customHeight="1" thickBot="1" x14ac:dyDescent="0.25">
      <c r="B46" s="4" t="s">
        <v>31</v>
      </c>
      <c r="C46" s="21">
        <v>107</v>
      </c>
      <c r="D46" s="21">
        <v>714</v>
      </c>
      <c r="E46" s="21">
        <v>373</v>
      </c>
      <c r="F46" s="21">
        <v>1497</v>
      </c>
      <c r="G46" s="21">
        <v>1013</v>
      </c>
      <c r="H46" s="62"/>
      <c r="I46" s="41">
        <v>3684</v>
      </c>
      <c r="J46" s="41">
        <v>16</v>
      </c>
      <c r="K46" s="41">
        <f t="shared" si="6"/>
        <v>4681</v>
      </c>
    </row>
    <row r="47" spans="2:11" ht="20.100000000000001" customHeight="1" thickBot="1" x14ac:dyDescent="0.25">
      <c r="B47" s="4" t="s">
        <v>32</v>
      </c>
      <c r="C47" s="21">
        <v>7</v>
      </c>
      <c r="D47" s="21">
        <v>104</v>
      </c>
      <c r="E47" s="21">
        <v>22</v>
      </c>
      <c r="F47" s="21">
        <v>192</v>
      </c>
      <c r="G47" s="21">
        <v>112</v>
      </c>
      <c r="H47" s="62"/>
      <c r="I47" s="41">
        <v>387</v>
      </c>
      <c r="J47" s="41">
        <v>0</v>
      </c>
      <c r="K47" s="41">
        <f t="shared" si="6"/>
        <v>499</v>
      </c>
    </row>
    <row r="48" spans="2:11" ht="20.100000000000001" customHeight="1" thickBot="1" x14ac:dyDescent="0.25">
      <c r="B48" s="4" t="s">
        <v>33</v>
      </c>
      <c r="C48" s="21">
        <v>44</v>
      </c>
      <c r="D48" s="21">
        <v>192</v>
      </c>
      <c r="E48" s="21">
        <v>14</v>
      </c>
      <c r="F48" s="21">
        <v>692</v>
      </c>
      <c r="G48" s="21">
        <v>328</v>
      </c>
      <c r="H48" s="62"/>
      <c r="I48" s="41">
        <v>1192</v>
      </c>
      <c r="J48" s="41">
        <v>0</v>
      </c>
      <c r="K48" s="41">
        <f t="shared" si="6"/>
        <v>1520</v>
      </c>
    </row>
    <row r="49" spans="2:11" ht="20.100000000000001" customHeight="1" thickBot="1" x14ac:dyDescent="0.25">
      <c r="B49" s="4" t="s">
        <v>34</v>
      </c>
      <c r="C49" s="21">
        <v>93</v>
      </c>
      <c r="D49" s="21">
        <v>220</v>
      </c>
      <c r="E49" s="21">
        <v>120</v>
      </c>
      <c r="F49" s="21">
        <v>2574</v>
      </c>
      <c r="G49" s="21">
        <v>1318</v>
      </c>
      <c r="H49" s="62"/>
      <c r="I49" s="41">
        <v>4114</v>
      </c>
      <c r="J49" s="41">
        <v>1</v>
      </c>
      <c r="K49" s="41">
        <f t="shared" si="6"/>
        <v>5431</v>
      </c>
    </row>
    <row r="50" spans="2:11" ht="20.100000000000001" customHeight="1" thickBot="1" x14ac:dyDescent="0.25">
      <c r="B50" s="4" t="s">
        <v>35</v>
      </c>
      <c r="C50" s="21">
        <v>6</v>
      </c>
      <c r="D50" s="21">
        <v>274</v>
      </c>
      <c r="E50" s="21">
        <v>0</v>
      </c>
      <c r="F50" s="21">
        <v>741</v>
      </c>
      <c r="G50" s="21">
        <v>187</v>
      </c>
      <c r="H50" s="62"/>
      <c r="I50" s="41">
        <v>1247</v>
      </c>
      <c r="J50" s="41">
        <v>0</v>
      </c>
      <c r="K50" s="41">
        <f t="shared" si="6"/>
        <v>1434</v>
      </c>
    </row>
    <row r="51" spans="2:11" ht="20.100000000000001" customHeight="1" thickBot="1" x14ac:dyDescent="0.25">
      <c r="B51" s="4" t="s">
        <v>36</v>
      </c>
      <c r="C51" s="21">
        <v>9</v>
      </c>
      <c r="D51" s="21">
        <v>59</v>
      </c>
      <c r="E51" s="21">
        <v>21</v>
      </c>
      <c r="F51" s="21">
        <v>167</v>
      </c>
      <c r="G51" s="21">
        <v>100</v>
      </c>
      <c r="H51" s="62"/>
      <c r="I51" s="41">
        <v>343</v>
      </c>
      <c r="J51" s="41">
        <v>0</v>
      </c>
      <c r="K51" s="41">
        <f t="shared" si="6"/>
        <v>443</v>
      </c>
    </row>
    <row r="52" spans="2:11" ht="20.100000000000001" customHeight="1" thickBot="1" x14ac:dyDescent="0.25">
      <c r="B52" s="5" t="s">
        <v>37</v>
      </c>
      <c r="C52" s="21">
        <v>17</v>
      </c>
      <c r="D52" s="21">
        <v>234</v>
      </c>
      <c r="E52" s="21">
        <v>17</v>
      </c>
      <c r="F52" s="21">
        <v>412</v>
      </c>
      <c r="G52" s="21">
        <v>243</v>
      </c>
      <c r="H52" s="62"/>
      <c r="I52" s="41">
        <v>772</v>
      </c>
      <c r="J52" s="41">
        <v>0</v>
      </c>
      <c r="K52" s="41">
        <f t="shared" si="6"/>
        <v>1015</v>
      </c>
    </row>
    <row r="53" spans="2:11" ht="20.100000000000001" customHeight="1" thickBot="1" x14ac:dyDescent="0.25">
      <c r="B53" s="6" t="s">
        <v>38</v>
      </c>
      <c r="C53" s="22">
        <v>1</v>
      </c>
      <c r="D53" s="22">
        <v>45</v>
      </c>
      <c r="E53" s="22">
        <v>0</v>
      </c>
      <c r="F53" s="22">
        <v>47</v>
      </c>
      <c r="G53" s="22">
        <v>21</v>
      </c>
      <c r="H53" s="62"/>
      <c r="I53" s="41">
        <v>102</v>
      </c>
      <c r="J53" s="41">
        <v>0</v>
      </c>
      <c r="K53" s="41">
        <f t="shared" si="6"/>
        <v>123</v>
      </c>
    </row>
    <row r="54" spans="2:11" ht="20.100000000000001" customHeight="1" thickBot="1" x14ac:dyDescent="0.25">
      <c r="B54" s="7" t="s">
        <v>39</v>
      </c>
      <c r="C54" s="9">
        <v>751</v>
      </c>
      <c r="D54" s="9">
        <v>4546</v>
      </c>
      <c r="E54" s="9">
        <v>1119</v>
      </c>
      <c r="F54" s="9">
        <v>14072</v>
      </c>
      <c r="G54" s="9">
        <v>7872</v>
      </c>
      <c r="H54" s="16"/>
      <c r="I54" s="9">
        <v>26424</v>
      </c>
      <c r="J54" s="9">
        <v>29</v>
      </c>
      <c r="K54" s="9">
        <f t="shared" si="6"/>
        <v>34267</v>
      </c>
    </row>
  </sheetData>
  <mergeCells count="10">
    <mergeCell ref="C34:G34"/>
    <mergeCell ref="C35:D35"/>
    <mergeCell ref="E35:F35"/>
    <mergeCell ref="G35:G36"/>
    <mergeCell ref="H35:H36"/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R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7" width="14.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74" t="s">
        <v>69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2:18" ht="76.5" customHeight="1" thickBot="1" x14ac:dyDescent="0.25">
      <c r="C10" s="8" t="s">
        <v>53</v>
      </c>
      <c r="D10" s="8" t="s">
        <v>54</v>
      </c>
      <c r="E10" s="8" t="s">
        <v>55</v>
      </c>
      <c r="F10" s="8" t="s">
        <v>56</v>
      </c>
      <c r="G10" s="8" t="s">
        <v>57</v>
      </c>
      <c r="H10" s="8" t="s">
        <v>58</v>
      </c>
      <c r="I10" s="8" t="s">
        <v>59</v>
      </c>
      <c r="J10" s="8" t="s">
        <v>60</v>
      </c>
      <c r="K10" s="8" t="s">
        <v>61</v>
      </c>
      <c r="L10" s="8" t="s">
        <v>62</v>
      </c>
      <c r="M10" s="8" t="s">
        <v>63</v>
      </c>
      <c r="N10" s="8" t="s">
        <v>64</v>
      </c>
      <c r="O10" s="8" t="s">
        <v>65</v>
      </c>
      <c r="P10" s="8" t="s">
        <v>66</v>
      </c>
      <c r="Q10" s="8" t="s">
        <v>67</v>
      </c>
      <c r="R10" s="8" t="s">
        <v>68</v>
      </c>
    </row>
    <row r="11" spans="2:18" ht="20.100000000000001" customHeight="1" thickBot="1" x14ac:dyDescent="0.25">
      <c r="B11" s="3" t="s">
        <v>22</v>
      </c>
      <c r="C11" s="20">
        <v>8844</v>
      </c>
      <c r="D11" s="21">
        <v>3</v>
      </c>
      <c r="E11" s="21">
        <v>0</v>
      </c>
      <c r="F11" s="21">
        <v>0</v>
      </c>
      <c r="G11" s="21">
        <v>4568</v>
      </c>
      <c r="H11" s="21">
        <v>1148</v>
      </c>
      <c r="I11" s="21">
        <v>172</v>
      </c>
      <c r="J11" s="21">
        <v>567</v>
      </c>
      <c r="K11" s="21">
        <v>58</v>
      </c>
      <c r="L11" s="21">
        <v>251</v>
      </c>
      <c r="M11" s="21">
        <v>15</v>
      </c>
      <c r="N11" s="21">
        <v>6</v>
      </c>
      <c r="O11" s="21">
        <v>31</v>
      </c>
      <c r="P11" s="21">
        <v>501</v>
      </c>
      <c r="Q11" s="21">
        <v>1204</v>
      </c>
      <c r="R11" s="21">
        <v>320</v>
      </c>
    </row>
    <row r="12" spans="2:18" ht="20.100000000000001" customHeight="1" thickBot="1" x14ac:dyDescent="0.25">
      <c r="B12" s="4" t="s">
        <v>23</v>
      </c>
      <c r="C12" s="21">
        <v>1038</v>
      </c>
      <c r="D12" s="21">
        <v>1</v>
      </c>
      <c r="E12" s="21">
        <v>0</v>
      </c>
      <c r="F12" s="21">
        <v>0</v>
      </c>
      <c r="G12" s="21">
        <v>604</v>
      </c>
      <c r="H12" s="21">
        <v>66</v>
      </c>
      <c r="I12" s="21">
        <v>7</v>
      </c>
      <c r="J12" s="21">
        <v>29</v>
      </c>
      <c r="K12" s="21">
        <v>0</v>
      </c>
      <c r="L12" s="21">
        <v>6</v>
      </c>
      <c r="M12" s="21">
        <v>0</v>
      </c>
      <c r="N12" s="21">
        <v>28</v>
      </c>
      <c r="O12" s="21">
        <v>0</v>
      </c>
      <c r="P12" s="21">
        <v>192</v>
      </c>
      <c r="Q12" s="21">
        <v>97</v>
      </c>
      <c r="R12" s="21">
        <v>8</v>
      </c>
    </row>
    <row r="13" spans="2:18" ht="20.100000000000001" customHeight="1" thickBot="1" x14ac:dyDescent="0.25">
      <c r="B13" s="4" t="s">
        <v>24</v>
      </c>
      <c r="C13" s="21">
        <v>866</v>
      </c>
      <c r="D13" s="21">
        <v>0</v>
      </c>
      <c r="E13" s="21">
        <v>0</v>
      </c>
      <c r="F13" s="21">
        <v>0</v>
      </c>
      <c r="G13" s="21">
        <v>361</v>
      </c>
      <c r="H13" s="21">
        <v>118</v>
      </c>
      <c r="I13" s="21">
        <v>53</v>
      </c>
      <c r="J13" s="21">
        <v>88</v>
      </c>
      <c r="K13" s="21">
        <v>9</v>
      </c>
      <c r="L13" s="21">
        <v>9</v>
      </c>
      <c r="M13" s="21">
        <v>1</v>
      </c>
      <c r="N13" s="21">
        <v>0</v>
      </c>
      <c r="O13" s="21">
        <v>1</v>
      </c>
      <c r="P13" s="21">
        <v>57</v>
      </c>
      <c r="Q13" s="21">
        <v>116</v>
      </c>
      <c r="R13" s="21">
        <v>53</v>
      </c>
    </row>
    <row r="14" spans="2:18" ht="20.100000000000001" customHeight="1" thickBot="1" x14ac:dyDescent="0.25">
      <c r="B14" s="4" t="s">
        <v>25</v>
      </c>
      <c r="C14" s="21">
        <v>1445</v>
      </c>
      <c r="D14" s="21">
        <v>1</v>
      </c>
      <c r="E14" s="21">
        <v>0</v>
      </c>
      <c r="F14" s="21">
        <v>0</v>
      </c>
      <c r="G14" s="21">
        <v>911</v>
      </c>
      <c r="H14" s="21">
        <v>143</v>
      </c>
      <c r="I14" s="21">
        <v>48</v>
      </c>
      <c r="J14" s="21">
        <v>86</v>
      </c>
      <c r="K14" s="21">
        <v>9</v>
      </c>
      <c r="L14" s="21">
        <v>5</v>
      </c>
      <c r="M14" s="21">
        <v>2</v>
      </c>
      <c r="N14" s="21">
        <v>7</v>
      </c>
      <c r="O14" s="21">
        <v>3</v>
      </c>
      <c r="P14" s="21">
        <v>127</v>
      </c>
      <c r="Q14" s="21">
        <v>101</v>
      </c>
      <c r="R14" s="21">
        <v>2</v>
      </c>
    </row>
    <row r="15" spans="2:18" ht="20.100000000000001" customHeight="1" thickBot="1" x14ac:dyDescent="0.25">
      <c r="B15" s="4" t="s">
        <v>26</v>
      </c>
      <c r="C15" s="21">
        <v>2186</v>
      </c>
      <c r="D15" s="21">
        <v>0</v>
      </c>
      <c r="E15" s="21">
        <v>0</v>
      </c>
      <c r="F15" s="21">
        <v>0</v>
      </c>
      <c r="G15" s="21">
        <v>1002</v>
      </c>
      <c r="H15" s="21">
        <v>285</v>
      </c>
      <c r="I15" s="21">
        <v>161</v>
      </c>
      <c r="J15" s="21">
        <v>179</v>
      </c>
      <c r="K15" s="21">
        <v>22</v>
      </c>
      <c r="L15" s="21">
        <v>128</v>
      </c>
      <c r="M15" s="21">
        <v>16</v>
      </c>
      <c r="N15" s="21">
        <v>31</v>
      </c>
      <c r="O15" s="21">
        <v>2</v>
      </c>
      <c r="P15" s="21">
        <v>226</v>
      </c>
      <c r="Q15" s="21">
        <v>111</v>
      </c>
      <c r="R15" s="21">
        <v>23</v>
      </c>
    </row>
    <row r="16" spans="2:18" ht="20.100000000000001" customHeight="1" thickBot="1" x14ac:dyDescent="0.25">
      <c r="B16" s="4" t="s">
        <v>27</v>
      </c>
      <c r="C16" s="21">
        <v>486</v>
      </c>
      <c r="D16" s="21">
        <v>0</v>
      </c>
      <c r="E16" s="21">
        <v>0</v>
      </c>
      <c r="F16" s="21">
        <v>0</v>
      </c>
      <c r="G16" s="21">
        <v>180</v>
      </c>
      <c r="H16" s="21">
        <v>63</v>
      </c>
      <c r="I16" s="21">
        <v>17</v>
      </c>
      <c r="J16" s="21">
        <v>29</v>
      </c>
      <c r="K16" s="21">
        <v>0</v>
      </c>
      <c r="L16" s="21">
        <v>10</v>
      </c>
      <c r="M16" s="21">
        <v>2</v>
      </c>
      <c r="N16" s="21">
        <v>12</v>
      </c>
      <c r="O16" s="21">
        <v>2</v>
      </c>
      <c r="P16" s="21">
        <v>86</v>
      </c>
      <c r="Q16" s="21">
        <v>48</v>
      </c>
      <c r="R16" s="21">
        <v>37</v>
      </c>
    </row>
    <row r="17" spans="2:18" ht="20.100000000000001" customHeight="1" thickBot="1" x14ac:dyDescent="0.25">
      <c r="B17" s="4" t="s">
        <v>28</v>
      </c>
      <c r="C17" s="21">
        <v>1328</v>
      </c>
      <c r="D17" s="21">
        <v>1</v>
      </c>
      <c r="E17" s="21">
        <v>0</v>
      </c>
      <c r="F17" s="21">
        <v>0</v>
      </c>
      <c r="G17" s="21">
        <v>679</v>
      </c>
      <c r="H17" s="21">
        <v>206</v>
      </c>
      <c r="I17" s="21">
        <v>28</v>
      </c>
      <c r="J17" s="21">
        <v>59</v>
      </c>
      <c r="K17" s="21">
        <v>30</v>
      </c>
      <c r="L17" s="21">
        <v>9</v>
      </c>
      <c r="M17" s="21">
        <v>8</v>
      </c>
      <c r="N17" s="21">
        <v>53</v>
      </c>
      <c r="O17" s="21">
        <v>8</v>
      </c>
      <c r="P17" s="21">
        <v>79</v>
      </c>
      <c r="Q17" s="21">
        <v>135</v>
      </c>
      <c r="R17" s="21">
        <v>33</v>
      </c>
    </row>
    <row r="18" spans="2:18" ht="20.100000000000001" customHeight="1" thickBot="1" x14ac:dyDescent="0.25">
      <c r="B18" s="4" t="s">
        <v>29</v>
      </c>
      <c r="C18" s="21">
        <v>1478</v>
      </c>
      <c r="D18" s="21">
        <v>0</v>
      </c>
      <c r="E18" s="21">
        <v>0</v>
      </c>
      <c r="F18" s="21">
        <v>0</v>
      </c>
      <c r="G18" s="21">
        <v>747</v>
      </c>
      <c r="H18" s="21">
        <v>330</v>
      </c>
      <c r="I18" s="21">
        <v>36</v>
      </c>
      <c r="J18" s="21">
        <v>58</v>
      </c>
      <c r="K18" s="21">
        <v>1</v>
      </c>
      <c r="L18" s="21">
        <v>42</v>
      </c>
      <c r="M18" s="21">
        <v>1</v>
      </c>
      <c r="N18" s="21">
        <v>3</v>
      </c>
      <c r="O18" s="21">
        <v>2</v>
      </c>
      <c r="P18" s="21">
        <v>48</v>
      </c>
      <c r="Q18" s="21">
        <v>178</v>
      </c>
      <c r="R18" s="21">
        <v>32</v>
      </c>
    </row>
    <row r="19" spans="2:18" ht="20.100000000000001" customHeight="1" thickBot="1" x14ac:dyDescent="0.25">
      <c r="B19" s="4" t="s">
        <v>30</v>
      </c>
      <c r="C19" s="21">
        <v>6388</v>
      </c>
      <c r="D19" s="21">
        <v>5</v>
      </c>
      <c r="E19" s="21">
        <v>0</v>
      </c>
      <c r="F19" s="21">
        <v>0</v>
      </c>
      <c r="G19" s="21">
        <v>3200</v>
      </c>
      <c r="H19" s="21">
        <v>960</v>
      </c>
      <c r="I19" s="21">
        <v>331</v>
      </c>
      <c r="J19" s="21">
        <v>513</v>
      </c>
      <c r="K19" s="21">
        <v>73</v>
      </c>
      <c r="L19" s="21">
        <v>60</v>
      </c>
      <c r="M19" s="21">
        <v>53</v>
      </c>
      <c r="N19" s="21">
        <v>38</v>
      </c>
      <c r="O19" s="21">
        <v>29</v>
      </c>
      <c r="P19" s="21">
        <v>289</v>
      </c>
      <c r="Q19" s="21">
        <v>596</v>
      </c>
      <c r="R19" s="21">
        <v>241</v>
      </c>
    </row>
    <row r="20" spans="2:18" ht="20.100000000000001" customHeight="1" thickBot="1" x14ac:dyDescent="0.25">
      <c r="B20" s="4" t="s">
        <v>31</v>
      </c>
      <c r="C20" s="21">
        <v>5906</v>
      </c>
      <c r="D20" s="21">
        <v>1</v>
      </c>
      <c r="E20" s="21">
        <v>0</v>
      </c>
      <c r="F20" s="21">
        <v>0</v>
      </c>
      <c r="G20" s="21">
        <v>3426</v>
      </c>
      <c r="H20" s="21">
        <v>685</v>
      </c>
      <c r="I20" s="21">
        <v>140</v>
      </c>
      <c r="J20" s="21">
        <v>184</v>
      </c>
      <c r="K20" s="21">
        <v>15</v>
      </c>
      <c r="L20" s="21">
        <v>43</v>
      </c>
      <c r="M20" s="21">
        <v>1</v>
      </c>
      <c r="N20" s="21">
        <v>4</v>
      </c>
      <c r="O20" s="21">
        <v>12</v>
      </c>
      <c r="P20" s="21">
        <v>298</v>
      </c>
      <c r="Q20" s="21">
        <v>636</v>
      </c>
      <c r="R20" s="21">
        <v>461</v>
      </c>
    </row>
    <row r="21" spans="2:18" ht="20.100000000000001" customHeight="1" thickBot="1" x14ac:dyDescent="0.25">
      <c r="B21" s="4" t="s">
        <v>32</v>
      </c>
      <c r="C21" s="21">
        <v>673</v>
      </c>
      <c r="D21" s="21">
        <v>0</v>
      </c>
      <c r="E21" s="21">
        <v>0</v>
      </c>
      <c r="F21" s="21">
        <v>0</v>
      </c>
      <c r="G21" s="21">
        <v>248</v>
      </c>
      <c r="H21" s="21">
        <v>143</v>
      </c>
      <c r="I21" s="21">
        <v>12</v>
      </c>
      <c r="J21" s="21">
        <v>66</v>
      </c>
      <c r="K21" s="21">
        <v>24</v>
      </c>
      <c r="L21" s="21">
        <v>30</v>
      </c>
      <c r="M21" s="21">
        <v>4</v>
      </c>
      <c r="N21" s="21">
        <v>9</v>
      </c>
      <c r="O21" s="21">
        <v>1</v>
      </c>
      <c r="P21" s="21">
        <v>84</v>
      </c>
      <c r="Q21" s="21">
        <v>51</v>
      </c>
      <c r="R21" s="21">
        <v>1</v>
      </c>
    </row>
    <row r="22" spans="2:18" ht="20.100000000000001" customHeight="1" thickBot="1" x14ac:dyDescent="0.25">
      <c r="B22" s="4" t="s">
        <v>33</v>
      </c>
      <c r="C22" s="21">
        <v>1880</v>
      </c>
      <c r="D22" s="21">
        <v>1</v>
      </c>
      <c r="E22" s="21">
        <v>0</v>
      </c>
      <c r="F22" s="21">
        <v>0</v>
      </c>
      <c r="G22" s="21">
        <v>981</v>
      </c>
      <c r="H22" s="21">
        <v>312</v>
      </c>
      <c r="I22" s="21">
        <v>36</v>
      </c>
      <c r="J22" s="21">
        <v>157</v>
      </c>
      <c r="K22" s="21">
        <v>5</v>
      </c>
      <c r="L22" s="21">
        <v>66</v>
      </c>
      <c r="M22" s="21">
        <v>8</v>
      </c>
      <c r="N22" s="21">
        <v>14</v>
      </c>
      <c r="O22" s="21">
        <v>2</v>
      </c>
      <c r="P22" s="21">
        <v>79</v>
      </c>
      <c r="Q22" s="21">
        <v>198</v>
      </c>
      <c r="R22" s="21">
        <v>21</v>
      </c>
    </row>
    <row r="23" spans="2:18" ht="20.100000000000001" customHeight="1" thickBot="1" x14ac:dyDescent="0.25">
      <c r="B23" s="4" t="s">
        <v>34</v>
      </c>
      <c r="C23" s="21">
        <v>6839</v>
      </c>
      <c r="D23" s="21">
        <v>2</v>
      </c>
      <c r="E23" s="21">
        <v>0</v>
      </c>
      <c r="F23" s="21">
        <v>0</v>
      </c>
      <c r="G23" s="21">
        <v>4030</v>
      </c>
      <c r="H23" s="21">
        <v>335</v>
      </c>
      <c r="I23" s="21">
        <v>226</v>
      </c>
      <c r="J23" s="21">
        <v>602</v>
      </c>
      <c r="K23" s="21">
        <v>29</v>
      </c>
      <c r="L23" s="21">
        <v>146</v>
      </c>
      <c r="M23" s="21">
        <v>20</v>
      </c>
      <c r="N23" s="21">
        <v>0</v>
      </c>
      <c r="O23" s="21">
        <v>15</v>
      </c>
      <c r="P23" s="21">
        <v>327</v>
      </c>
      <c r="Q23" s="21">
        <v>952</v>
      </c>
      <c r="R23" s="21">
        <v>155</v>
      </c>
    </row>
    <row r="24" spans="2:18" ht="20.100000000000001" customHeight="1" thickBot="1" x14ac:dyDescent="0.25">
      <c r="B24" s="4" t="s">
        <v>35</v>
      </c>
      <c r="C24" s="21">
        <v>1757</v>
      </c>
      <c r="D24" s="21">
        <v>0</v>
      </c>
      <c r="E24" s="21">
        <v>0</v>
      </c>
      <c r="F24" s="21">
        <v>0</v>
      </c>
      <c r="G24" s="21">
        <v>1045</v>
      </c>
      <c r="H24" s="21">
        <v>101</v>
      </c>
      <c r="I24" s="21">
        <v>64</v>
      </c>
      <c r="J24" s="21">
        <v>54</v>
      </c>
      <c r="K24" s="21">
        <v>53</v>
      </c>
      <c r="L24" s="21">
        <v>2</v>
      </c>
      <c r="M24" s="21">
        <v>19</v>
      </c>
      <c r="N24" s="21">
        <v>3</v>
      </c>
      <c r="O24" s="21">
        <v>2</v>
      </c>
      <c r="P24" s="21">
        <v>208</v>
      </c>
      <c r="Q24" s="21">
        <v>185</v>
      </c>
      <c r="R24" s="21">
        <v>21</v>
      </c>
    </row>
    <row r="25" spans="2:18" ht="20.100000000000001" customHeight="1" thickBot="1" x14ac:dyDescent="0.25">
      <c r="B25" s="4" t="s">
        <v>36</v>
      </c>
      <c r="C25" s="21">
        <v>524</v>
      </c>
      <c r="D25" s="21">
        <v>2</v>
      </c>
      <c r="E25" s="21">
        <v>0</v>
      </c>
      <c r="F25" s="21">
        <v>0</v>
      </c>
      <c r="G25" s="21">
        <v>260</v>
      </c>
      <c r="H25" s="21">
        <v>50</v>
      </c>
      <c r="I25" s="21">
        <v>51</v>
      </c>
      <c r="J25" s="21">
        <v>35</v>
      </c>
      <c r="K25" s="21">
        <v>7</v>
      </c>
      <c r="L25" s="21">
        <v>3</v>
      </c>
      <c r="M25" s="21">
        <v>0</v>
      </c>
      <c r="N25" s="21">
        <v>0</v>
      </c>
      <c r="O25" s="21">
        <v>2</v>
      </c>
      <c r="P25" s="21">
        <v>22</v>
      </c>
      <c r="Q25" s="21">
        <v>74</v>
      </c>
      <c r="R25" s="21">
        <v>18</v>
      </c>
    </row>
    <row r="26" spans="2:18" ht="20.100000000000001" customHeight="1" thickBot="1" x14ac:dyDescent="0.25">
      <c r="B26" s="5" t="s">
        <v>37</v>
      </c>
      <c r="C26" s="21">
        <v>1515</v>
      </c>
      <c r="D26" s="21">
        <v>0</v>
      </c>
      <c r="E26" s="21">
        <v>0</v>
      </c>
      <c r="F26" s="21">
        <v>0</v>
      </c>
      <c r="G26" s="21">
        <v>862</v>
      </c>
      <c r="H26" s="21">
        <v>81</v>
      </c>
      <c r="I26" s="21">
        <v>63</v>
      </c>
      <c r="J26" s="21">
        <v>93</v>
      </c>
      <c r="K26" s="21">
        <v>12</v>
      </c>
      <c r="L26" s="21">
        <v>31</v>
      </c>
      <c r="M26" s="21">
        <v>5</v>
      </c>
      <c r="N26" s="21">
        <v>30</v>
      </c>
      <c r="O26" s="21">
        <v>7</v>
      </c>
      <c r="P26" s="21">
        <v>211</v>
      </c>
      <c r="Q26" s="21">
        <v>95</v>
      </c>
      <c r="R26" s="21">
        <v>25</v>
      </c>
    </row>
    <row r="27" spans="2:18" ht="20.100000000000001" customHeight="1" thickBot="1" x14ac:dyDescent="0.25">
      <c r="B27" s="6" t="s">
        <v>38</v>
      </c>
      <c r="C27" s="22">
        <v>217</v>
      </c>
      <c r="D27" s="22">
        <v>0</v>
      </c>
      <c r="E27" s="22">
        <v>0</v>
      </c>
      <c r="F27" s="22">
        <v>0</v>
      </c>
      <c r="G27" s="22">
        <v>67</v>
      </c>
      <c r="H27" s="22">
        <v>59</v>
      </c>
      <c r="I27" s="22">
        <v>28</v>
      </c>
      <c r="J27" s="22">
        <v>30</v>
      </c>
      <c r="K27" s="22">
        <v>2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14</v>
      </c>
      <c r="R27" s="22">
        <v>17</v>
      </c>
    </row>
    <row r="28" spans="2:18" ht="20.100000000000001" customHeight="1" thickBot="1" x14ac:dyDescent="0.25">
      <c r="B28" s="7" t="s">
        <v>39</v>
      </c>
      <c r="C28" s="9">
        <v>43370</v>
      </c>
      <c r="D28" s="9">
        <v>17</v>
      </c>
      <c r="E28" s="9">
        <v>0</v>
      </c>
      <c r="F28" s="9">
        <v>0</v>
      </c>
      <c r="G28" s="9">
        <v>23171</v>
      </c>
      <c r="H28" s="9">
        <v>5085</v>
      </c>
      <c r="I28" s="9">
        <v>1473</v>
      </c>
      <c r="J28" s="9">
        <v>2829</v>
      </c>
      <c r="K28" s="9">
        <v>349</v>
      </c>
      <c r="L28" s="9">
        <v>841</v>
      </c>
      <c r="M28" s="9">
        <v>155</v>
      </c>
      <c r="N28" s="9">
        <v>238</v>
      </c>
      <c r="O28" s="9">
        <v>119</v>
      </c>
      <c r="P28" s="9">
        <v>2834</v>
      </c>
      <c r="Q28" s="9">
        <v>4791</v>
      </c>
      <c r="R28" s="9">
        <v>1468</v>
      </c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V28"/>
  <sheetViews>
    <sheetView workbookViewId="0">
      <selection activeCell="C28" sqref="C28:F28"/>
    </sheetView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76" t="s">
        <v>70</v>
      </c>
      <c r="D9" s="74"/>
      <c r="E9" s="74"/>
      <c r="F9" s="77"/>
      <c r="G9" s="76" t="s">
        <v>71</v>
      </c>
      <c r="H9" s="74"/>
      <c r="I9" s="74"/>
      <c r="J9" s="77"/>
      <c r="K9" s="76" t="s">
        <v>72</v>
      </c>
      <c r="L9" s="74"/>
      <c r="M9" s="74"/>
      <c r="N9" s="74"/>
      <c r="O9" s="74"/>
      <c r="P9" s="77"/>
      <c r="Q9" s="76" t="s">
        <v>73</v>
      </c>
      <c r="R9" s="74"/>
      <c r="S9" s="74"/>
      <c r="T9" s="74"/>
      <c r="U9" s="74"/>
      <c r="V9" s="77"/>
    </row>
    <row r="10" spans="2:22" ht="42" customHeight="1" thickBot="1" x14ac:dyDescent="0.25">
      <c r="C10" s="8" t="s">
        <v>53</v>
      </c>
      <c r="D10" s="8" t="s">
        <v>74</v>
      </c>
      <c r="E10" s="8" t="s">
        <v>75</v>
      </c>
      <c r="F10" s="8" t="s">
        <v>76</v>
      </c>
      <c r="G10" s="8" t="s">
        <v>48</v>
      </c>
      <c r="H10" s="8" t="s">
        <v>50</v>
      </c>
      <c r="I10" s="8" t="s">
        <v>51</v>
      </c>
      <c r="J10" s="8" t="s">
        <v>52</v>
      </c>
      <c r="K10" s="8" t="s">
        <v>77</v>
      </c>
      <c r="L10" s="8" t="s">
        <v>78</v>
      </c>
      <c r="M10" s="8" t="s">
        <v>50</v>
      </c>
      <c r="N10" s="8" t="s">
        <v>79</v>
      </c>
      <c r="O10" s="8" t="s">
        <v>80</v>
      </c>
      <c r="P10" s="8" t="s">
        <v>52</v>
      </c>
      <c r="Q10" s="8" t="s">
        <v>77</v>
      </c>
      <c r="R10" s="8" t="s">
        <v>78</v>
      </c>
      <c r="S10" s="8" t="s">
        <v>50</v>
      </c>
      <c r="T10" s="8" t="s">
        <v>79</v>
      </c>
      <c r="U10" s="8" t="s">
        <v>80</v>
      </c>
      <c r="V10" s="8" t="s">
        <v>52</v>
      </c>
    </row>
    <row r="11" spans="2:22" ht="20.100000000000001" customHeight="1" thickBot="1" x14ac:dyDescent="0.25">
      <c r="B11" s="3" t="s">
        <v>22</v>
      </c>
      <c r="C11" s="20">
        <v>516</v>
      </c>
      <c r="D11" s="21">
        <v>163</v>
      </c>
      <c r="E11" s="21">
        <v>221</v>
      </c>
      <c r="F11" s="21">
        <v>132</v>
      </c>
      <c r="G11" s="21">
        <v>198</v>
      </c>
      <c r="H11" s="21">
        <v>0</v>
      </c>
      <c r="I11" s="21">
        <v>201</v>
      </c>
      <c r="J11" s="21">
        <v>22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9</v>
      </c>
      <c r="Q11" s="21">
        <v>168</v>
      </c>
      <c r="R11" s="21">
        <v>37</v>
      </c>
      <c r="S11" s="4">
        <v>2</v>
      </c>
      <c r="T11" s="20">
        <v>27</v>
      </c>
      <c r="U11" s="21">
        <v>194</v>
      </c>
      <c r="V11" s="21">
        <v>458</v>
      </c>
    </row>
    <row r="12" spans="2:22" ht="20.100000000000001" customHeight="1" thickBot="1" x14ac:dyDescent="0.25">
      <c r="B12" s="4" t="s">
        <v>23</v>
      </c>
      <c r="C12" s="21">
        <v>90</v>
      </c>
      <c r="D12" s="21">
        <v>35</v>
      </c>
      <c r="E12" s="21">
        <v>31</v>
      </c>
      <c r="F12" s="21">
        <v>24</v>
      </c>
      <c r="G12" s="21">
        <v>67</v>
      </c>
      <c r="H12" s="21">
        <v>0</v>
      </c>
      <c r="I12" s="21">
        <v>71</v>
      </c>
      <c r="J12" s="21">
        <v>28</v>
      </c>
      <c r="K12" s="21">
        <v>0</v>
      </c>
      <c r="L12" s="21">
        <v>0</v>
      </c>
      <c r="M12" s="21">
        <v>0</v>
      </c>
      <c r="N12" s="21">
        <v>0</v>
      </c>
      <c r="O12" s="21">
        <v>6</v>
      </c>
      <c r="P12" s="21">
        <v>0</v>
      </c>
      <c r="Q12" s="21">
        <v>37</v>
      </c>
      <c r="R12" s="21">
        <v>14</v>
      </c>
      <c r="S12" s="4">
        <v>0</v>
      </c>
      <c r="T12" s="21">
        <v>0</v>
      </c>
      <c r="U12" s="21">
        <v>23</v>
      </c>
      <c r="V12" s="21">
        <v>70</v>
      </c>
    </row>
    <row r="13" spans="2:22" ht="20.100000000000001" customHeight="1" thickBot="1" x14ac:dyDescent="0.25">
      <c r="B13" s="4" t="s">
        <v>24</v>
      </c>
      <c r="C13" s="21">
        <v>21</v>
      </c>
      <c r="D13" s="21">
        <v>14</v>
      </c>
      <c r="E13" s="21">
        <v>5</v>
      </c>
      <c r="F13" s="21">
        <v>2</v>
      </c>
      <c r="G13" s="21">
        <v>10</v>
      </c>
      <c r="H13" s="21">
        <v>2</v>
      </c>
      <c r="I13" s="21">
        <v>12</v>
      </c>
      <c r="J13" s="21">
        <v>4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16</v>
      </c>
      <c r="R13" s="21">
        <v>9</v>
      </c>
      <c r="S13" s="4">
        <v>1</v>
      </c>
      <c r="T13" s="21">
        <v>4</v>
      </c>
      <c r="U13" s="21">
        <v>17</v>
      </c>
      <c r="V13" s="21">
        <v>29</v>
      </c>
    </row>
    <row r="14" spans="2:22" ht="20.100000000000001" customHeight="1" thickBot="1" x14ac:dyDescent="0.25">
      <c r="B14" s="4" t="s">
        <v>25</v>
      </c>
      <c r="C14" s="21">
        <v>39</v>
      </c>
      <c r="D14" s="21">
        <v>22</v>
      </c>
      <c r="E14" s="21">
        <v>8</v>
      </c>
      <c r="F14" s="21">
        <v>9</v>
      </c>
      <c r="G14" s="21">
        <v>38</v>
      </c>
      <c r="H14" s="21">
        <v>0</v>
      </c>
      <c r="I14" s="21">
        <v>36</v>
      </c>
      <c r="J14" s="21">
        <v>2</v>
      </c>
      <c r="K14" s="21">
        <v>0</v>
      </c>
      <c r="L14" s="21">
        <v>0</v>
      </c>
      <c r="M14" s="21">
        <v>0</v>
      </c>
      <c r="N14" s="21">
        <v>0</v>
      </c>
      <c r="O14" s="21">
        <v>1</v>
      </c>
      <c r="P14" s="21">
        <v>2</v>
      </c>
      <c r="Q14" s="21">
        <v>33</v>
      </c>
      <c r="R14" s="21">
        <v>18</v>
      </c>
      <c r="S14" s="4">
        <v>0</v>
      </c>
      <c r="T14" s="21">
        <v>0</v>
      </c>
      <c r="U14" s="21">
        <v>18</v>
      </c>
      <c r="V14" s="21">
        <v>96</v>
      </c>
    </row>
    <row r="15" spans="2:22" ht="20.100000000000001" customHeight="1" thickBot="1" x14ac:dyDescent="0.25">
      <c r="B15" s="4" t="s">
        <v>26</v>
      </c>
      <c r="C15" s="21">
        <v>188</v>
      </c>
      <c r="D15" s="21">
        <v>69</v>
      </c>
      <c r="E15" s="21">
        <v>111</v>
      </c>
      <c r="F15" s="21">
        <v>8</v>
      </c>
      <c r="G15" s="21">
        <v>139</v>
      </c>
      <c r="H15" s="21">
        <v>0</v>
      </c>
      <c r="I15" s="21">
        <v>138</v>
      </c>
      <c r="J15" s="21">
        <v>17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16</v>
      </c>
      <c r="Q15" s="21">
        <v>85</v>
      </c>
      <c r="R15" s="21">
        <v>26</v>
      </c>
      <c r="S15" s="4">
        <v>4</v>
      </c>
      <c r="T15" s="21">
        <v>14</v>
      </c>
      <c r="U15" s="21">
        <v>89</v>
      </c>
      <c r="V15" s="21">
        <v>242</v>
      </c>
    </row>
    <row r="16" spans="2:22" ht="20.100000000000001" customHeight="1" thickBot="1" x14ac:dyDescent="0.25">
      <c r="B16" s="4" t="s">
        <v>27</v>
      </c>
      <c r="C16" s="21">
        <v>20</v>
      </c>
      <c r="D16" s="21">
        <v>13</v>
      </c>
      <c r="E16" s="21">
        <v>3</v>
      </c>
      <c r="F16" s="21">
        <v>4</v>
      </c>
      <c r="G16" s="21">
        <v>3</v>
      </c>
      <c r="H16" s="21">
        <v>0</v>
      </c>
      <c r="I16" s="21">
        <v>4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5</v>
      </c>
      <c r="R16" s="21">
        <v>4</v>
      </c>
      <c r="S16" s="4">
        <v>0</v>
      </c>
      <c r="T16" s="21">
        <v>0</v>
      </c>
      <c r="U16" s="21">
        <v>6</v>
      </c>
      <c r="V16" s="21">
        <v>14</v>
      </c>
    </row>
    <row r="17" spans="2:22" ht="20.100000000000001" customHeight="1" thickBot="1" x14ac:dyDescent="0.25">
      <c r="B17" s="4" t="s">
        <v>28</v>
      </c>
      <c r="C17" s="21">
        <v>169</v>
      </c>
      <c r="D17" s="21">
        <v>39</v>
      </c>
      <c r="E17" s="21">
        <v>33</v>
      </c>
      <c r="F17" s="21">
        <v>97</v>
      </c>
      <c r="G17" s="21">
        <v>26</v>
      </c>
      <c r="H17" s="21">
        <v>0</v>
      </c>
      <c r="I17" s="21">
        <v>26</v>
      </c>
      <c r="J17" s="21">
        <v>5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13</v>
      </c>
      <c r="Q17" s="21">
        <v>22</v>
      </c>
      <c r="R17" s="21">
        <v>14</v>
      </c>
      <c r="S17" s="4">
        <v>0</v>
      </c>
      <c r="T17" s="21">
        <v>0</v>
      </c>
      <c r="U17" s="21">
        <v>21</v>
      </c>
      <c r="V17" s="21">
        <v>48</v>
      </c>
    </row>
    <row r="18" spans="2:22" ht="20.100000000000001" customHeight="1" thickBot="1" x14ac:dyDescent="0.25">
      <c r="B18" s="4" t="s">
        <v>29</v>
      </c>
      <c r="C18" s="21">
        <v>65</v>
      </c>
      <c r="D18" s="21">
        <v>47</v>
      </c>
      <c r="E18" s="21">
        <v>9</v>
      </c>
      <c r="F18" s="21">
        <v>9</v>
      </c>
      <c r="G18" s="21">
        <v>15</v>
      </c>
      <c r="H18" s="21">
        <v>0</v>
      </c>
      <c r="I18" s="21">
        <v>12</v>
      </c>
      <c r="J18" s="21">
        <v>11</v>
      </c>
      <c r="K18" s="21">
        <v>0</v>
      </c>
      <c r="L18" s="21">
        <v>0</v>
      </c>
      <c r="M18" s="21">
        <v>0</v>
      </c>
      <c r="N18" s="21">
        <v>0</v>
      </c>
      <c r="O18" s="21">
        <v>4</v>
      </c>
      <c r="P18" s="21">
        <v>26</v>
      </c>
      <c r="Q18" s="21">
        <v>11</v>
      </c>
      <c r="R18" s="21">
        <v>0</v>
      </c>
      <c r="S18" s="4">
        <v>4</v>
      </c>
      <c r="T18" s="21">
        <v>41</v>
      </c>
      <c r="U18" s="21">
        <v>11</v>
      </c>
      <c r="V18" s="21">
        <v>93</v>
      </c>
    </row>
    <row r="19" spans="2:22" ht="20.100000000000001" customHeight="1" thickBot="1" x14ac:dyDescent="0.25">
      <c r="B19" s="4" t="s">
        <v>30</v>
      </c>
      <c r="C19" s="21">
        <v>194</v>
      </c>
      <c r="D19" s="21">
        <v>105</v>
      </c>
      <c r="E19" s="21">
        <v>61</v>
      </c>
      <c r="F19" s="21">
        <v>28</v>
      </c>
      <c r="G19" s="21">
        <v>70</v>
      </c>
      <c r="H19" s="21">
        <v>0</v>
      </c>
      <c r="I19" s="21">
        <v>77</v>
      </c>
      <c r="J19" s="21">
        <v>9</v>
      </c>
      <c r="K19" s="21">
        <v>0</v>
      </c>
      <c r="L19" s="21">
        <v>0</v>
      </c>
      <c r="M19" s="21">
        <v>0</v>
      </c>
      <c r="N19" s="21">
        <v>1</v>
      </c>
      <c r="O19" s="21">
        <v>0</v>
      </c>
      <c r="P19" s="21">
        <v>7</v>
      </c>
      <c r="Q19" s="21">
        <v>49</v>
      </c>
      <c r="R19" s="21">
        <v>9</v>
      </c>
      <c r="S19" s="4">
        <v>4</v>
      </c>
      <c r="T19" s="21">
        <v>2</v>
      </c>
      <c r="U19" s="21">
        <v>66</v>
      </c>
      <c r="V19" s="21">
        <v>166</v>
      </c>
    </row>
    <row r="20" spans="2:22" ht="20.100000000000001" customHeight="1" thickBot="1" x14ac:dyDescent="0.25">
      <c r="B20" s="4" t="s">
        <v>31</v>
      </c>
      <c r="C20" s="21">
        <v>268</v>
      </c>
      <c r="D20" s="21">
        <v>142</v>
      </c>
      <c r="E20" s="21">
        <v>84</v>
      </c>
      <c r="F20" s="21">
        <v>42</v>
      </c>
      <c r="G20" s="21">
        <v>77</v>
      </c>
      <c r="H20" s="21">
        <v>0</v>
      </c>
      <c r="I20" s="21">
        <v>90</v>
      </c>
      <c r="J20" s="21">
        <v>12</v>
      </c>
      <c r="K20" s="21">
        <v>0</v>
      </c>
      <c r="L20" s="21">
        <v>0</v>
      </c>
      <c r="M20" s="21">
        <v>0</v>
      </c>
      <c r="N20" s="21">
        <v>0</v>
      </c>
      <c r="O20" s="21">
        <v>5</v>
      </c>
      <c r="P20" s="21">
        <v>0</v>
      </c>
      <c r="Q20" s="21">
        <v>154</v>
      </c>
      <c r="R20" s="21">
        <v>60</v>
      </c>
      <c r="S20" s="4">
        <v>4</v>
      </c>
      <c r="T20" s="21">
        <v>16</v>
      </c>
      <c r="U20" s="21">
        <v>136</v>
      </c>
      <c r="V20" s="21">
        <v>333</v>
      </c>
    </row>
    <row r="21" spans="2:22" ht="20.100000000000001" customHeight="1" thickBot="1" x14ac:dyDescent="0.25">
      <c r="B21" s="4" t="s">
        <v>32</v>
      </c>
      <c r="C21" s="21">
        <v>31</v>
      </c>
      <c r="D21" s="21">
        <v>8</v>
      </c>
      <c r="E21" s="21">
        <v>16</v>
      </c>
      <c r="F21" s="21">
        <v>7</v>
      </c>
      <c r="G21" s="21">
        <v>13</v>
      </c>
      <c r="H21" s="21">
        <v>0</v>
      </c>
      <c r="I21" s="21">
        <v>13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1</v>
      </c>
      <c r="Q21" s="21">
        <v>16</v>
      </c>
      <c r="R21" s="21">
        <v>4</v>
      </c>
      <c r="S21" s="4">
        <v>0</v>
      </c>
      <c r="T21" s="21">
        <v>0</v>
      </c>
      <c r="U21" s="21">
        <v>9</v>
      </c>
      <c r="V21" s="21">
        <v>80</v>
      </c>
    </row>
    <row r="22" spans="2:22" ht="20.100000000000001" customHeight="1" thickBot="1" x14ac:dyDescent="0.25">
      <c r="B22" s="4" t="s">
        <v>33</v>
      </c>
      <c r="C22" s="21">
        <v>100</v>
      </c>
      <c r="D22" s="21">
        <v>45</v>
      </c>
      <c r="E22" s="21">
        <v>36</v>
      </c>
      <c r="F22" s="21">
        <v>19</v>
      </c>
      <c r="G22" s="21">
        <v>11</v>
      </c>
      <c r="H22" s="21">
        <v>0</v>
      </c>
      <c r="I22" s="21">
        <v>13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2</v>
      </c>
      <c r="P22" s="21">
        <v>1</v>
      </c>
      <c r="Q22" s="21">
        <v>29</v>
      </c>
      <c r="R22" s="21">
        <v>0</v>
      </c>
      <c r="S22" s="4">
        <v>0</v>
      </c>
      <c r="T22" s="21">
        <v>19</v>
      </c>
      <c r="U22" s="21">
        <v>7</v>
      </c>
      <c r="V22" s="21">
        <v>60</v>
      </c>
    </row>
    <row r="23" spans="2:22" ht="20.100000000000001" customHeight="1" thickBot="1" x14ac:dyDescent="0.25">
      <c r="B23" s="4" t="s">
        <v>34</v>
      </c>
      <c r="C23" s="21">
        <v>164</v>
      </c>
      <c r="D23" s="21">
        <v>49</v>
      </c>
      <c r="E23" s="21">
        <v>94</v>
      </c>
      <c r="F23" s="21">
        <v>21</v>
      </c>
      <c r="G23" s="21">
        <v>43</v>
      </c>
      <c r="H23" s="21">
        <v>0</v>
      </c>
      <c r="I23" s="21">
        <v>46</v>
      </c>
      <c r="J23" s="21">
        <v>3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58</v>
      </c>
      <c r="R23" s="21">
        <v>18</v>
      </c>
      <c r="S23" s="4">
        <v>0</v>
      </c>
      <c r="T23" s="21">
        <v>0</v>
      </c>
      <c r="U23" s="21">
        <v>51</v>
      </c>
      <c r="V23" s="21">
        <v>112</v>
      </c>
    </row>
    <row r="24" spans="2:22" ht="20.100000000000001" customHeight="1" thickBot="1" x14ac:dyDescent="0.25">
      <c r="B24" s="4" t="s">
        <v>35</v>
      </c>
      <c r="C24" s="21">
        <v>81</v>
      </c>
      <c r="D24" s="21">
        <v>49</v>
      </c>
      <c r="E24" s="21">
        <v>22</v>
      </c>
      <c r="F24" s="21">
        <v>10</v>
      </c>
      <c r="G24" s="21">
        <v>26</v>
      </c>
      <c r="H24" s="21">
        <v>0</v>
      </c>
      <c r="I24" s="21">
        <v>28</v>
      </c>
      <c r="J24" s="21">
        <v>2</v>
      </c>
      <c r="K24" s="21">
        <v>3</v>
      </c>
      <c r="L24" s="21">
        <v>0</v>
      </c>
      <c r="M24" s="21">
        <v>0</v>
      </c>
      <c r="N24" s="21">
        <v>0</v>
      </c>
      <c r="O24" s="21">
        <v>5</v>
      </c>
      <c r="P24" s="21">
        <v>15</v>
      </c>
      <c r="Q24" s="21">
        <v>36</v>
      </c>
      <c r="R24" s="21">
        <v>14</v>
      </c>
      <c r="S24" s="4">
        <v>0</v>
      </c>
      <c r="T24" s="21">
        <v>0</v>
      </c>
      <c r="U24" s="21">
        <v>37</v>
      </c>
      <c r="V24" s="21">
        <v>113</v>
      </c>
    </row>
    <row r="25" spans="2:22" ht="20.100000000000001" customHeight="1" thickBot="1" x14ac:dyDescent="0.25">
      <c r="B25" s="4" t="s">
        <v>36</v>
      </c>
      <c r="C25" s="21">
        <v>14</v>
      </c>
      <c r="D25" s="21">
        <v>9</v>
      </c>
      <c r="E25" s="21">
        <v>3</v>
      </c>
      <c r="F25" s="21">
        <v>2</v>
      </c>
      <c r="G25" s="21">
        <v>6</v>
      </c>
      <c r="H25" s="21">
        <v>0</v>
      </c>
      <c r="I25" s="21">
        <v>6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4</v>
      </c>
      <c r="R25" s="21">
        <v>0</v>
      </c>
      <c r="S25" s="4">
        <v>0</v>
      </c>
      <c r="T25" s="21">
        <v>0</v>
      </c>
      <c r="U25" s="21">
        <v>5</v>
      </c>
      <c r="V25" s="21">
        <v>6</v>
      </c>
    </row>
    <row r="26" spans="2:22" ht="20.100000000000001" customHeight="1" thickBot="1" x14ac:dyDescent="0.25">
      <c r="B26" s="5" t="s">
        <v>37</v>
      </c>
      <c r="C26" s="21">
        <v>58</v>
      </c>
      <c r="D26" s="21">
        <v>47</v>
      </c>
      <c r="E26" s="21">
        <v>8</v>
      </c>
      <c r="F26" s="21">
        <v>3</v>
      </c>
      <c r="G26" s="21">
        <v>30</v>
      </c>
      <c r="H26" s="21">
        <v>0</v>
      </c>
      <c r="I26" s="21">
        <v>32</v>
      </c>
      <c r="J26" s="21">
        <v>2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30</v>
      </c>
      <c r="R26" s="21">
        <v>7</v>
      </c>
      <c r="S26" s="4">
        <v>1</v>
      </c>
      <c r="T26" s="21">
        <v>5</v>
      </c>
      <c r="U26" s="21">
        <v>29</v>
      </c>
      <c r="V26" s="21">
        <v>55</v>
      </c>
    </row>
    <row r="27" spans="2:22" ht="20.100000000000001" customHeight="1" thickBot="1" x14ac:dyDescent="0.25">
      <c r="B27" s="6" t="s">
        <v>38</v>
      </c>
      <c r="C27" s="22">
        <v>3</v>
      </c>
      <c r="D27" s="22">
        <v>1</v>
      </c>
      <c r="E27" s="22">
        <v>2</v>
      </c>
      <c r="F27" s="22">
        <v>0</v>
      </c>
      <c r="G27" s="22">
        <v>1</v>
      </c>
      <c r="H27" s="22">
        <v>0</v>
      </c>
      <c r="I27" s="22">
        <v>1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1</v>
      </c>
      <c r="Q27" s="22">
        <v>0</v>
      </c>
      <c r="R27" s="22">
        <v>0</v>
      </c>
      <c r="S27" s="29">
        <v>0</v>
      </c>
      <c r="T27" s="22">
        <v>1</v>
      </c>
      <c r="U27" s="22">
        <v>1</v>
      </c>
      <c r="V27" s="22">
        <v>12</v>
      </c>
    </row>
    <row r="28" spans="2:22" ht="20.100000000000001" customHeight="1" thickBot="1" x14ac:dyDescent="0.25">
      <c r="B28" s="7" t="s">
        <v>39</v>
      </c>
      <c r="C28" s="9">
        <v>2021</v>
      </c>
      <c r="D28" s="9">
        <v>857</v>
      </c>
      <c r="E28" s="9">
        <v>747</v>
      </c>
      <c r="F28" s="9">
        <v>417</v>
      </c>
      <c r="G28" s="9">
        <v>773</v>
      </c>
      <c r="H28" s="9">
        <v>2</v>
      </c>
      <c r="I28" s="9">
        <v>806</v>
      </c>
      <c r="J28" s="9">
        <v>117</v>
      </c>
      <c r="K28" s="9">
        <v>3</v>
      </c>
      <c r="L28" s="9">
        <v>0</v>
      </c>
      <c r="M28" s="9">
        <v>0</v>
      </c>
      <c r="N28" s="9">
        <v>1</v>
      </c>
      <c r="O28" s="9">
        <v>23</v>
      </c>
      <c r="P28" s="9">
        <v>91</v>
      </c>
      <c r="Q28" s="9">
        <v>753</v>
      </c>
      <c r="R28" s="9">
        <v>234</v>
      </c>
      <c r="S28" s="7">
        <v>20</v>
      </c>
      <c r="T28" s="9">
        <v>129</v>
      </c>
      <c r="U28" s="9">
        <v>720</v>
      </c>
      <c r="V28" s="9">
        <v>1987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BZ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" bestFit="1" customWidth="1"/>
    <col min="48" max="48" width="17.125" bestFit="1" customWidth="1"/>
    <col min="49" max="49" width="11.25" bestFit="1" customWidth="1"/>
    <col min="50" max="50" width="14.875" bestFit="1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" bestFit="1" customWidth="1"/>
    <col min="56" max="56" width="17.125" bestFit="1" customWidth="1"/>
    <col min="57" max="57" width="11.25" bestFit="1" customWidth="1"/>
    <col min="58" max="58" width="14.875" bestFit="1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</cols>
  <sheetData>
    <row r="9" spans="2:78" ht="44.25" customHeight="1" thickBot="1" x14ac:dyDescent="0.25">
      <c r="C9" s="76" t="s">
        <v>81</v>
      </c>
      <c r="D9" s="74"/>
      <c r="E9" s="74"/>
      <c r="F9" s="77"/>
      <c r="G9" s="76" t="s">
        <v>82</v>
      </c>
      <c r="H9" s="74"/>
      <c r="I9" s="74"/>
      <c r="J9" s="77"/>
      <c r="K9" s="76" t="s">
        <v>83</v>
      </c>
      <c r="L9" s="74"/>
      <c r="M9" s="74"/>
      <c r="N9" s="77"/>
      <c r="O9" s="76" t="s">
        <v>84</v>
      </c>
      <c r="P9" s="74"/>
      <c r="Q9" s="74"/>
      <c r="R9" s="77"/>
      <c r="S9" s="76" t="s">
        <v>85</v>
      </c>
      <c r="T9" s="74"/>
      <c r="U9" s="74"/>
      <c r="V9" s="77"/>
      <c r="W9" s="76" t="s">
        <v>86</v>
      </c>
      <c r="X9" s="74"/>
      <c r="Y9" s="74"/>
      <c r="Z9" s="77"/>
      <c r="AA9" s="76" t="s">
        <v>87</v>
      </c>
      <c r="AB9" s="74"/>
      <c r="AC9" s="74"/>
      <c r="AD9" s="77"/>
      <c r="AE9" s="76" t="s">
        <v>88</v>
      </c>
      <c r="AF9" s="74"/>
      <c r="AG9" s="74"/>
      <c r="AH9" s="77"/>
      <c r="AI9" s="76" t="s">
        <v>89</v>
      </c>
      <c r="AJ9" s="74"/>
      <c r="AK9" s="74"/>
      <c r="AL9" s="77"/>
      <c r="AM9" s="76" t="s">
        <v>90</v>
      </c>
      <c r="AN9" s="74"/>
      <c r="AO9" s="74"/>
      <c r="AP9" s="77"/>
      <c r="AQ9" s="76" t="s">
        <v>91</v>
      </c>
      <c r="AR9" s="74"/>
      <c r="AS9" s="74"/>
      <c r="AT9" s="77"/>
      <c r="AU9" s="76" t="s">
        <v>92</v>
      </c>
      <c r="AV9" s="74"/>
      <c r="AW9" s="74"/>
      <c r="AX9" s="77"/>
      <c r="AY9" s="76" t="s">
        <v>93</v>
      </c>
      <c r="AZ9" s="74"/>
      <c r="BA9" s="74"/>
      <c r="BB9" s="77"/>
      <c r="BC9" s="76" t="s">
        <v>94</v>
      </c>
      <c r="BD9" s="74"/>
      <c r="BE9" s="74"/>
      <c r="BF9" s="77"/>
      <c r="BG9" s="76" t="s">
        <v>95</v>
      </c>
      <c r="BH9" s="74"/>
      <c r="BI9" s="74"/>
      <c r="BJ9" s="77"/>
      <c r="BK9" s="76" t="s">
        <v>96</v>
      </c>
      <c r="BL9" s="74"/>
      <c r="BM9" s="74"/>
      <c r="BN9" s="77"/>
      <c r="BO9" s="76" t="s">
        <v>97</v>
      </c>
      <c r="BP9" s="74"/>
      <c r="BQ9" s="74"/>
      <c r="BR9" s="77"/>
      <c r="BS9" s="76" t="s">
        <v>98</v>
      </c>
      <c r="BT9" s="74"/>
      <c r="BU9" s="74"/>
      <c r="BV9" s="77"/>
      <c r="BW9" s="76" t="s">
        <v>99</v>
      </c>
      <c r="BX9" s="74"/>
      <c r="BY9" s="74"/>
      <c r="BZ9" s="77"/>
    </row>
    <row r="10" spans="2:78" ht="42.75" customHeight="1" thickBot="1" x14ac:dyDescent="0.25">
      <c r="C10" s="8" t="s">
        <v>48</v>
      </c>
      <c r="D10" s="8" t="s">
        <v>100</v>
      </c>
      <c r="E10" s="8" t="s">
        <v>51</v>
      </c>
      <c r="F10" s="8" t="s">
        <v>52</v>
      </c>
      <c r="G10" s="8" t="s">
        <v>48</v>
      </c>
      <c r="H10" s="8" t="s">
        <v>100</v>
      </c>
      <c r="I10" s="8" t="s">
        <v>51</v>
      </c>
      <c r="J10" s="8" t="s">
        <v>52</v>
      </c>
      <c r="K10" s="8" t="s">
        <v>48</v>
      </c>
      <c r="L10" s="8" t="s">
        <v>100</v>
      </c>
      <c r="M10" s="8" t="s">
        <v>51</v>
      </c>
      <c r="N10" s="8" t="s">
        <v>52</v>
      </c>
      <c r="O10" s="8" t="s">
        <v>48</v>
      </c>
      <c r="P10" s="8" t="s">
        <v>100</v>
      </c>
      <c r="Q10" s="8" t="s">
        <v>51</v>
      </c>
      <c r="R10" s="8" t="s">
        <v>52</v>
      </c>
      <c r="S10" s="8" t="s">
        <v>48</v>
      </c>
      <c r="T10" s="8" t="s">
        <v>100</v>
      </c>
      <c r="U10" s="8" t="s">
        <v>51</v>
      </c>
      <c r="V10" s="8" t="s">
        <v>52</v>
      </c>
      <c r="W10" s="8" t="s">
        <v>48</v>
      </c>
      <c r="X10" s="8" t="s">
        <v>100</v>
      </c>
      <c r="Y10" s="8" t="s">
        <v>51</v>
      </c>
      <c r="Z10" s="8" t="s">
        <v>52</v>
      </c>
      <c r="AA10" s="8" t="s">
        <v>48</v>
      </c>
      <c r="AB10" s="8" t="s">
        <v>100</v>
      </c>
      <c r="AC10" s="8" t="s">
        <v>51</v>
      </c>
      <c r="AD10" s="8" t="s">
        <v>52</v>
      </c>
      <c r="AE10" s="8" t="s">
        <v>48</v>
      </c>
      <c r="AF10" s="8" t="s">
        <v>100</v>
      </c>
      <c r="AG10" s="8" t="s">
        <v>51</v>
      </c>
      <c r="AH10" s="8" t="s">
        <v>52</v>
      </c>
      <c r="AI10" s="8" t="s">
        <v>48</v>
      </c>
      <c r="AJ10" s="8" t="s">
        <v>100</v>
      </c>
      <c r="AK10" s="8" t="s">
        <v>51</v>
      </c>
      <c r="AL10" s="8" t="s">
        <v>52</v>
      </c>
      <c r="AM10" s="8" t="s">
        <v>48</v>
      </c>
      <c r="AN10" s="8" t="s">
        <v>100</v>
      </c>
      <c r="AO10" s="8" t="s">
        <v>51</v>
      </c>
      <c r="AP10" s="8" t="s">
        <v>52</v>
      </c>
      <c r="AQ10" s="8" t="s">
        <v>48</v>
      </c>
      <c r="AR10" s="8" t="s">
        <v>100</v>
      </c>
      <c r="AS10" s="8" t="s">
        <v>51</v>
      </c>
      <c r="AT10" s="8" t="s">
        <v>52</v>
      </c>
      <c r="AU10" s="8" t="s">
        <v>48</v>
      </c>
      <c r="AV10" s="8" t="s">
        <v>100</v>
      </c>
      <c r="AW10" s="8" t="s">
        <v>51</v>
      </c>
      <c r="AX10" s="8" t="s">
        <v>52</v>
      </c>
      <c r="AY10" s="8" t="s">
        <v>48</v>
      </c>
      <c r="AZ10" s="8" t="s">
        <v>100</v>
      </c>
      <c r="BA10" s="8" t="s">
        <v>51</v>
      </c>
      <c r="BB10" s="8" t="s">
        <v>52</v>
      </c>
      <c r="BC10" s="8" t="s">
        <v>48</v>
      </c>
      <c r="BD10" s="8" t="s">
        <v>100</v>
      </c>
      <c r="BE10" s="8" t="s">
        <v>51</v>
      </c>
      <c r="BF10" s="8" t="s">
        <v>52</v>
      </c>
      <c r="BG10" s="8" t="s">
        <v>48</v>
      </c>
      <c r="BH10" s="8" t="s">
        <v>100</v>
      </c>
      <c r="BI10" s="8" t="s">
        <v>51</v>
      </c>
      <c r="BJ10" s="8" t="s">
        <v>52</v>
      </c>
      <c r="BK10" s="8" t="s">
        <v>48</v>
      </c>
      <c r="BL10" s="8" t="s">
        <v>100</v>
      </c>
      <c r="BM10" s="8" t="s">
        <v>51</v>
      </c>
      <c r="BN10" s="8" t="s">
        <v>52</v>
      </c>
      <c r="BO10" s="8" t="s">
        <v>48</v>
      </c>
      <c r="BP10" s="8" t="s">
        <v>100</v>
      </c>
      <c r="BQ10" s="8" t="s">
        <v>51</v>
      </c>
      <c r="BR10" s="8" t="s">
        <v>52</v>
      </c>
      <c r="BS10" s="8" t="s">
        <v>48</v>
      </c>
      <c r="BT10" s="8" t="s">
        <v>100</v>
      </c>
      <c r="BU10" s="8" t="s">
        <v>51</v>
      </c>
      <c r="BV10" s="8" t="s">
        <v>52</v>
      </c>
      <c r="BW10" s="8" t="s">
        <v>48</v>
      </c>
      <c r="BX10" s="8" t="s">
        <v>100</v>
      </c>
      <c r="BY10" s="8" t="s">
        <v>51</v>
      </c>
      <c r="BZ10" s="8" t="s">
        <v>52</v>
      </c>
    </row>
    <row r="11" spans="2:78" ht="20.100000000000001" customHeight="1" thickBot="1" x14ac:dyDescent="0.25">
      <c r="B11" s="3" t="s">
        <v>22</v>
      </c>
      <c r="C11" s="20">
        <v>1155</v>
      </c>
      <c r="D11" s="20">
        <v>22</v>
      </c>
      <c r="E11" s="20">
        <v>1032</v>
      </c>
      <c r="F11" s="20">
        <v>2716</v>
      </c>
      <c r="G11" s="20">
        <v>18</v>
      </c>
      <c r="H11" s="20">
        <v>0</v>
      </c>
      <c r="I11" s="20">
        <v>10</v>
      </c>
      <c r="J11" s="20">
        <v>26</v>
      </c>
      <c r="K11" s="20">
        <v>13</v>
      </c>
      <c r="L11" s="20">
        <v>0</v>
      </c>
      <c r="M11" s="20">
        <v>16</v>
      </c>
      <c r="N11" s="20">
        <v>4</v>
      </c>
      <c r="O11" s="20">
        <v>1</v>
      </c>
      <c r="P11" s="20">
        <v>0</v>
      </c>
      <c r="Q11" s="20">
        <v>0</v>
      </c>
      <c r="R11" s="20">
        <v>2</v>
      </c>
      <c r="S11" s="20">
        <v>21</v>
      </c>
      <c r="T11" s="20">
        <v>9</v>
      </c>
      <c r="U11" s="20">
        <v>29</v>
      </c>
      <c r="V11" s="20">
        <v>25</v>
      </c>
      <c r="W11" s="20">
        <v>351</v>
      </c>
      <c r="X11" s="20">
        <v>0</v>
      </c>
      <c r="Y11" s="20">
        <v>329</v>
      </c>
      <c r="Z11" s="20">
        <v>904</v>
      </c>
      <c r="AA11" s="20">
        <v>3</v>
      </c>
      <c r="AB11" s="20">
        <v>0</v>
      </c>
      <c r="AC11" s="20">
        <v>4</v>
      </c>
      <c r="AD11" s="20">
        <v>1</v>
      </c>
      <c r="AE11" s="20">
        <v>10</v>
      </c>
      <c r="AF11" s="20">
        <v>0</v>
      </c>
      <c r="AG11" s="20">
        <v>13</v>
      </c>
      <c r="AH11" s="20">
        <v>35</v>
      </c>
      <c r="AI11" s="20">
        <v>0</v>
      </c>
      <c r="AJ11" s="20">
        <v>0</v>
      </c>
      <c r="AK11" s="20">
        <v>0</v>
      </c>
      <c r="AL11" s="20">
        <v>0</v>
      </c>
      <c r="AM11" s="20">
        <v>6</v>
      </c>
      <c r="AN11" s="20">
        <v>2</v>
      </c>
      <c r="AO11" s="20">
        <v>8</v>
      </c>
      <c r="AP11" s="20">
        <v>11</v>
      </c>
      <c r="AQ11" s="20">
        <v>227</v>
      </c>
      <c r="AR11" s="20">
        <v>0</v>
      </c>
      <c r="AS11" s="20">
        <v>183</v>
      </c>
      <c r="AT11" s="20">
        <v>467</v>
      </c>
      <c r="AU11" s="20">
        <v>8</v>
      </c>
      <c r="AV11" s="20">
        <v>0</v>
      </c>
      <c r="AW11" s="20">
        <v>15</v>
      </c>
      <c r="AX11" s="20">
        <v>15</v>
      </c>
      <c r="AY11" s="20">
        <v>0</v>
      </c>
      <c r="AZ11" s="20">
        <v>0</v>
      </c>
      <c r="BA11" s="20">
        <v>0</v>
      </c>
      <c r="BB11" s="20">
        <v>0</v>
      </c>
      <c r="BC11" s="20">
        <v>2</v>
      </c>
      <c r="BD11" s="20">
        <v>0</v>
      </c>
      <c r="BE11" s="20">
        <v>2</v>
      </c>
      <c r="BF11" s="20">
        <v>3</v>
      </c>
      <c r="BG11" s="20">
        <v>0</v>
      </c>
      <c r="BH11" s="20">
        <v>0</v>
      </c>
      <c r="BI11" s="20">
        <v>0</v>
      </c>
      <c r="BJ11" s="20">
        <v>1</v>
      </c>
      <c r="BK11" s="20">
        <v>60</v>
      </c>
      <c r="BL11" s="20">
        <v>0</v>
      </c>
      <c r="BM11" s="20">
        <v>38</v>
      </c>
      <c r="BN11" s="20">
        <v>168</v>
      </c>
      <c r="BO11" s="20">
        <v>16</v>
      </c>
      <c r="BP11" s="20">
        <v>2</v>
      </c>
      <c r="BQ11" s="20">
        <v>38</v>
      </c>
      <c r="BR11" s="20">
        <v>29</v>
      </c>
      <c r="BS11" s="20">
        <v>419</v>
      </c>
      <c r="BT11" s="20">
        <v>9</v>
      </c>
      <c r="BU11" s="20">
        <v>347</v>
      </c>
      <c r="BV11" s="20">
        <v>1025</v>
      </c>
      <c r="BW11" s="20">
        <v>0</v>
      </c>
      <c r="BX11" s="20">
        <v>0</v>
      </c>
      <c r="BY11" s="20">
        <v>0</v>
      </c>
      <c r="BZ11" s="20">
        <v>0</v>
      </c>
    </row>
    <row r="12" spans="2:78" ht="20.100000000000001" customHeight="1" thickBot="1" x14ac:dyDescent="0.25">
      <c r="B12" s="4" t="s">
        <v>23</v>
      </c>
      <c r="C12" s="20">
        <v>95</v>
      </c>
      <c r="D12" s="20">
        <v>5</v>
      </c>
      <c r="E12" s="20">
        <v>127</v>
      </c>
      <c r="F12" s="20">
        <v>252</v>
      </c>
      <c r="G12" s="20">
        <v>2</v>
      </c>
      <c r="H12" s="20">
        <v>0</v>
      </c>
      <c r="I12" s="20">
        <v>0</v>
      </c>
      <c r="J12" s="20">
        <v>5</v>
      </c>
      <c r="K12" s="20">
        <v>1</v>
      </c>
      <c r="L12" s="20">
        <v>0</v>
      </c>
      <c r="M12" s="20">
        <v>0</v>
      </c>
      <c r="N12" s="20">
        <v>1</v>
      </c>
      <c r="O12" s="20">
        <v>0</v>
      </c>
      <c r="P12" s="20">
        <v>0</v>
      </c>
      <c r="Q12" s="20">
        <v>0</v>
      </c>
      <c r="R12" s="20">
        <v>0</v>
      </c>
      <c r="S12" s="20">
        <v>4</v>
      </c>
      <c r="T12" s="20">
        <v>0</v>
      </c>
      <c r="U12" s="20">
        <v>6</v>
      </c>
      <c r="V12" s="20">
        <v>1</v>
      </c>
      <c r="W12" s="20">
        <v>45</v>
      </c>
      <c r="X12" s="20">
        <v>2</v>
      </c>
      <c r="Y12" s="20">
        <v>43</v>
      </c>
      <c r="Z12" s="20">
        <v>130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1</v>
      </c>
      <c r="AI12" s="20">
        <v>0</v>
      </c>
      <c r="AJ12" s="20">
        <v>0</v>
      </c>
      <c r="AK12" s="20">
        <v>0</v>
      </c>
      <c r="AL12" s="20">
        <v>0</v>
      </c>
      <c r="AM12" s="20">
        <v>1</v>
      </c>
      <c r="AN12" s="20">
        <v>0</v>
      </c>
      <c r="AO12" s="20">
        <v>1</v>
      </c>
      <c r="AP12" s="20">
        <v>2</v>
      </c>
      <c r="AQ12" s="20">
        <v>11</v>
      </c>
      <c r="AR12" s="20">
        <v>0</v>
      </c>
      <c r="AS12" s="20">
        <v>16</v>
      </c>
      <c r="AT12" s="20">
        <v>45</v>
      </c>
      <c r="AU12" s="20">
        <v>2</v>
      </c>
      <c r="AV12" s="20">
        <v>0</v>
      </c>
      <c r="AW12" s="20">
        <v>3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1</v>
      </c>
      <c r="BL12" s="20">
        <v>0</v>
      </c>
      <c r="BM12" s="20">
        <v>3</v>
      </c>
      <c r="BN12" s="20">
        <v>2</v>
      </c>
      <c r="BO12" s="20">
        <v>3</v>
      </c>
      <c r="BP12" s="20">
        <v>0</v>
      </c>
      <c r="BQ12" s="20">
        <v>2</v>
      </c>
      <c r="BR12" s="20">
        <v>3</v>
      </c>
      <c r="BS12" s="20">
        <v>25</v>
      </c>
      <c r="BT12" s="20">
        <v>3</v>
      </c>
      <c r="BU12" s="20">
        <v>53</v>
      </c>
      <c r="BV12" s="20">
        <v>62</v>
      </c>
      <c r="BW12" s="20">
        <v>0</v>
      </c>
      <c r="BX12" s="20">
        <v>0</v>
      </c>
      <c r="BY12" s="20">
        <v>0</v>
      </c>
      <c r="BZ12" s="20">
        <v>0</v>
      </c>
    </row>
    <row r="13" spans="2:78" ht="20.100000000000001" customHeight="1" thickBot="1" x14ac:dyDescent="0.25">
      <c r="B13" s="4" t="s">
        <v>24</v>
      </c>
      <c r="C13" s="20">
        <v>92</v>
      </c>
      <c r="D13" s="20">
        <v>2</v>
      </c>
      <c r="E13" s="20">
        <v>84</v>
      </c>
      <c r="F13" s="20">
        <v>139</v>
      </c>
      <c r="G13" s="20">
        <v>0</v>
      </c>
      <c r="H13" s="20">
        <v>0</v>
      </c>
      <c r="I13" s="20">
        <v>1</v>
      </c>
      <c r="J13" s="20">
        <v>1</v>
      </c>
      <c r="K13" s="20">
        <v>1</v>
      </c>
      <c r="L13" s="20">
        <v>0</v>
      </c>
      <c r="M13" s="20">
        <v>1</v>
      </c>
      <c r="N13" s="20">
        <v>2</v>
      </c>
      <c r="O13" s="20">
        <v>0</v>
      </c>
      <c r="P13" s="20">
        <v>0</v>
      </c>
      <c r="Q13" s="20">
        <v>0</v>
      </c>
      <c r="R13" s="20">
        <v>0</v>
      </c>
      <c r="S13" s="20">
        <v>7</v>
      </c>
      <c r="T13" s="20">
        <v>1</v>
      </c>
      <c r="U13" s="20">
        <v>4</v>
      </c>
      <c r="V13" s="20">
        <v>4</v>
      </c>
      <c r="W13" s="20">
        <v>31</v>
      </c>
      <c r="X13" s="20">
        <v>0</v>
      </c>
      <c r="Y13" s="20">
        <v>29</v>
      </c>
      <c r="Z13" s="20">
        <v>56</v>
      </c>
      <c r="AA13" s="20">
        <v>1</v>
      </c>
      <c r="AB13" s="20">
        <v>0</v>
      </c>
      <c r="AC13" s="20">
        <v>1</v>
      </c>
      <c r="AD13" s="20">
        <v>0</v>
      </c>
      <c r="AE13" s="20">
        <v>1</v>
      </c>
      <c r="AF13" s="20">
        <v>0</v>
      </c>
      <c r="AG13" s="20">
        <v>0</v>
      </c>
      <c r="AH13" s="20">
        <v>3</v>
      </c>
      <c r="AI13" s="20">
        <v>0</v>
      </c>
      <c r="AJ13" s="20">
        <v>0</v>
      </c>
      <c r="AK13" s="20">
        <v>0</v>
      </c>
      <c r="AL13" s="20">
        <v>0</v>
      </c>
      <c r="AM13" s="20">
        <v>3</v>
      </c>
      <c r="AN13" s="20">
        <v>0</v>
      </c>
      <c r="AO13" s="20">
        <v>3</v>
      </c>
      <c r="AP13" s="20">
        <v>1</v>
      </c>
      <c r="AQ13" s="20">
        <v>15</v>
      </c>
      <c r="AR13" s="20">
        <v>0</v>
      </c>
      <c r="AS13" s="20">
        <v>16</v>
      </c>
      <c r="AT13" s="20">
        <v>31</v>
      </c>
      <c r="AU13" s="20">
        <v>4</v>
      </c>
      <c r="AV13" s="20">
        <v>0</v>
      </c>
      <c r="AW13" s="20">
        <v>3</v>
      </c>
      <c r="AX13" s="20">
        <v>2</v>
      </c>
      <c r="AY13" s="20">
        <v>0</v>
      </c>
      <c r="AZ13" s="20">
        <v>0</v>
      </c>
      <c r="BA13" s="20">
        <v>0</v>
      </c>
      <c r="BB13" s="20">
        <v>0</v>
      </c>
      <c r="BC13" s="20">
        <v>1</v>
      </c>
      <c r="BD13" s="20">
        <v>0</v>
      </c>
      <c r="BE13" s="20">
        <v>1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6</v>
      </c>
      <c r="BL13" s="20">
        <v>0</v>
      </c>
      <c r="BM13" s="20">
        <v>6</v>
      </c>
      <c r="BN13" s="20">
        <v>5</v>
      </c>
      <c r="BO13" s="20">
        <v>5</v>
      </c>
      <c r="BP13" s="20">
        <v>1</v>
      </c>
      <c r="BQ13" s="20">
        <v>7</v>
      </c>
      <c r="BR13" s="20">
        <v>4</v>
      </c>
      <c r="BS13" s="20">
        <v>17</v>
      </c>
      <c r="BT13" s="20">
        <v>0</v>
      </c>
      <c r="BU13" s="20">
        <v>12</v>
      </c>
      <c r="BV13" s="20">
        <v>30</v>
      </c>
      <c r="BW13" s="20">
        <v>0</v>
      </c>
      <c r="BX13" s="20">
        <v>0</v>
      </c>
      <c r="BY13" s="20">
        <v>0</v>
      </c>
      <c r="BZ13" s="20">
        <v>0</v>
      </c>
    </row>
    <row r="14" spans="2:78" ht="20.100000000000001" customHeight="1" thickBot="1" x14ac:dyDescent="0.25">
      <c r="B14" s="4" t="s">
        <v>25</v>
      </c>
      <c r="C14" s="20">
        <v>112</v>
      </c>
      <c r="D14" s="20">
        <v>3</v>
      </c>
      <c r="E14" s="20">
        <v>123</v>
      </c>
      <c r="F14" s="20">
        <v>217</v>
      </c>
      <c r="G14" s="20">
        <v>2</v>
      </c>
      <c r="H14" s="20">
        <v>0</v>
      </c>
      <c r="I14" s="20">
        <v>3</v>
      </c>
      <c r="J14" s="20">
        <v>2</v>
      </c>
      <c r="K14" s="20">
        <v>1</v>
      </c>
      <c r="L14" s="20">
        <v>0</v>
      </c>
      <c r="M14" s="20">
        <v>1</v>
      </c>
      <c r="N14" s="20">
        <v>1</v>
      </c>
      <c r="O14" s="20">
        <v>0</v>
      </c>
      <c r="P14" s="20">
        <v>0</v>
      </c>
      <c r="Q14" s="20">
        <v>0</v>
      </c>
      <c r="R14" s="20">
        <v>0</v>
      </c>
      <c r="S14" s="20">
        <v>9</v>
      </c>
      <c r="T14" s="20">
        <v>1</v>
      </c>
      <c r="U14" s="20">
        <v>10</v>
      </c>
      <c r="V14" s="20">
        <v>2</v>
      </c>
      <c r="W14" s="20">
        <v>31</v>
      </c>
      <c r="X14" s="20">
        <v>0</v>
      </c>
      <c r="Y14" s="20">
        <v>26</v>
      </c>
      <c r="Z14" s="20">
        <v>88</v>
      </c>
      <c r="AA14" s="20">
        <v>0</v>
      </c>
      <c r="AB14" s="20">
        <v>0</v>
      </c>
      <c r="AC14" s="20">
        <v>1</v>
      </c>
      <c r="AD14" s="20">
        <v>0</v>
      </c>
      <c r="AE14" s="20">
        <v>1</v>
      </c>
      <c r="AF14" s="20">
        <v>0</v>
      </c>
      <c r="AG14" s="20">
        <v>3</v>
      </c>
      <c r="AH14" s="20">
        <v>2</v>
      </c>
      <c r="AI14" s="20">
        <v>0</v>
      </c>
      <c r="AJ14" s="20">
        <v>0</v>
      </c>
      <c r="AK14" s="20">
        <v>0</v>
      </c>
      <c r="AL14" s="20">
        <v>0</v>
      </c>
      <c r="AM14" s="20">
        <v>5</v>
      </c>
      <c r="AN14" s="20">
        <v>0</v>
      </c>
      <c r="AO14" s="20">
        <v>6</v>
      </c>
      <c r="AP14" s="20">
        <v>2</v>
      </c>
      <c r="AQ14" s="20">
        <v>23</v>
      </c>
      <c r="AR14" s="20">
        <v>0</v>
      </c>
      <c r="AS14" s="20">
        <v>30</v>
      </c>
      <c r="AT14" s="20">
        <v>27</v>
      </c>
      <c r="AU14" s="20">
        <v>5</v>
      </c>
      <c r="AV14" s="20">
        <v>0</v>
      </c>
      <c r="AW14" s="20">
        <v>6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1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8</v>
      </c>
      <c r="BP14" s="20">
        <v>2</v>
      </c>
      <c r="BQ14" s="20">
        <v>9</v>
      </c>
      <c r="BR14" s="20">
        <v>4</v>
      </c>
      <c r="BS14" s="20">
        <v>27</v>
      </c>
      <c r="BT14" s="20">
        <v>0</v>
      </c>
      <c r="BU14" s="20">
        <v>28</v>
      </c>
      <c r="BV14" s="20">
        <v>88</v>
      </c>
      <c r="BW14" s="20">
        <v>0</v>
      </c>
      <c r="BX14" s="20">
        <v>0</v>
      </c>
      <c r="BY14" s="20">
        <v>0</v>
      </c>
      <c r="BZ14" s="20">
        <v>0</v>
      </c>
    </row>
    <row r="15" spans="2:78" ht="20.100000000000001" customHeight="1" thickBot="1" x14ac:dyDescent="0.25">
      <c r="B15" s="4" t="s">
        <v>26</v>
      </c>
      <c r="C15" s="20">
        <v>211</v>
      </c>
      <c r="D15" s="20">
        <v>24</v>
      </c>
      <c r="E15" s="20">
        <v>209</v>
      </c>
      <c r="F15" s="20">
        <v>626</v>
      </c>
      <c r="G15" s="20">
        <v>0</v>
      </c>
      <c r="H15" s="20">
        <v>0</v>
      </c>
      <c r="I15" s="20">
        <v>0</v>
      </c>
      <c r="J15" s="20">
        <v>2</v>
      </c>
      <c r="K15" s="20">
        <v>4</v>
      </c>
      <c r="L15" s="20">
        <v>0</v>
      </c>
      <c r="M15" s="20">
        <v>2</v>
      </c>
      <c r="N15" s="20">
        <v>2</v>
      </c>
      <c r="O15" s="20">
        <v>0</v>
      </c>
      <c r="P15" s="20">
        <v>0</v>
      </c>
      <c r="Q15" s="20">
        <v>0</v>
      </c>
      <c r="R15" s="20">
        <v>1</v>
      </c>
      <c r="S15" s="20">
        <v>7</v>
      </c>
      <c r="T15" s="20">
        <v>6</v>
      </c>
      <c r="U15" s="20">
        <v>9</v>
      </c>
      <c r="V15" s="20">
        <v>8</v>
      </c>
      <c r="W15" s="20">
        <v>66</v>
      </c>
      <c r="X15" s="20">
        <v>8</v>
      </c>
      <c r="Y15" s="20">
        <v>61</v>
      </c>
      <c r="Z15" s="20">
        <v>207</v>
      </c>
      <c r="AA15" s="20">
        <v>1</v>
      </c>
      <c r="AB15" s="20">
        <v>0</v>
      </c>
      <c r="AC15" s="20">
        <v>2</v>
      </c>
      <c r="AD15" s="20">
        <v>1</v>
      </c>
      <c r="AE15" s="20">
        <v>6</v>
      </c>
      <c r="AF15" s="20">
        <v>0</v>
      </c>
      <c r="AG15" s="20">
        <v>2</v>
      </c>
      <c r="AH15" s="20">
        <v>7</v>
      </c>
      <c r="AI15" s="20">
        <v>0</v>
      </c>
      <c r="AJ15" s="20">
        <v>0</v>
      </c>
      <c r="AK15" s="20">
        <v>0</v>
      </c>
      <c r="AL15" s="20">
        <v>1</v>
      </c>
      <c r="AM15" s="20">
        <v>3</v>
      </c>
      <c r="AN15" s="20">
        <v>2</v>
      </c>
      <c r="AO15" s="20">
        <v>6</v>
      </c>
      <c r="AP15" s="20">
        <v>6</v>
      </c>
      <c r="AQ15" s="20">
        <v>43</v>
      </c>
      <c r="AR15" s="20">
        <v>0</v>
      </c>
      <c r="AS15" s="20">
        <v>29</v>
      </c>
      <c r="AT15" s="20">
        <v>87</v>
      </c>
      <c r="AU15" s="20">
        <v>4</v>
      </c>
      <c r="AV15" s="20">
        <v>0</v>
      </c>
      <c r="AW15" s="20">
        <v>4</v>
      </c>
      <c r="AX15" s="20">
        <v>10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  <c r="BD15" s="20">
        <v>0</v>
      </c>
      <c r="BE15" s="20">
        <v>0</v>
      </c>
      <c r="BF15" s="20">
        <v>0</v>
      </c>
      <c r="BG15" s="20">
        <v>1</v>
      </c>
      <c r="BH15" s="20">
        <v>0</v>
      </c>
      <c r="BI15" s="20">
        <v>0</v>
      </c>
      <c r="BJ15" s="20">
        <v>1</v>
      </c>
      <c r="BK15" s="20">
        <v>4</v>
      </c>
      <c r="BL15" s="20">
        <v>0</v>
      </c>
      <c r="BM15" s="20">
        <v>13</v>
      </c>
      <c r="BN15" s="20">
        <v>37</v>
      </c>
      <c r="BO15" s="20">
        <v>5</v>
      </c>
      <c r="BP15" s="20">
        <v>8</v>
      </c>
      <c r="BQ15" s="20">
        <v>14</v>
      </c>
      <c r="BR15" s="20">
        <v>31</v>
      </c>
      <c r="BS15" s="20">
        <v>67</v>
      </c>
      <c r="BT15" s="20">
        <v>0</v>
      </c>
      <c r="BU15" s="20">
        <v>67</v>
      </c>
      <c r="BV15" s="20">
        <v>225</v>
      </c>
      <c r="BW15" s="20">
        <v>0</v>
      </c>
      <c r="BX15" s="20">
        <v>0</v>
      </c>
      <c r="BY15" s="20">
        <v>0</v>
      </c>
      <c r="BZ15" s="20">
        <v>0</v>
      </c>
    </row>
    <row r="16" spans="2:78" ht="20.100000000000001" customHeight="1" thickBot="1" x14ac:dyDescent="0.25">
      <c r="B16" s="4" t="s">
        <v>27</v>
      </c>
      <c r="C16" s="20">
        <v>41</v>
      </c>
      <c r="D16" s="20">
        <v>5</v>
      </c>
      <c r="E16" s="20">
        <v>51</v>
      </c>
      <c r="F16" s="20">
        <v>76</v>
      </c>
      <c r="G16" s="20">
        <v>0</v>
      </c>
      <c r="H16" s="20">
        <v>0</v>
      </c>
      <c r="I16" s="20">
        <v>2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3</v>
      </c>
      <c r="T16" s="20">
        <v>0</v>
      </c>
      <c r="U16" s="20">
        <v>2</v>
      </c>
      <c r="V16" s="20">
        <v>3</v>
      </c>
      <c r="W16" s="20">
        <v>16</v>
      </c>
      <c r="X16" s="20">
        <v>0</v>
      </c>
      <c r="Y16" s="20">
        <v>10</v>
      </c>
      <c r="Z16" s="20">
        <v>30</v>
      </c>
      <c r="AA16" s="20">
        <v>1</v>
      </c>
      <c r="AB16" s="20">
        <v>0</v>
      </c>
      <c r="AC16" s="20">
        <v>0</v>
      </c>
      <c r="AD16" s="20">
        <v>1</v>
      </c>
      <c r="AE16" s="20">
        <v>1</v>
      </c>
      <c r="AF16" s="20">
        <v>0</v>
      </c>
      <c r="AG16" s="20">
        <v>1</v>
      </c>
      <c r="AH16" s="20">
        <v>2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1</v>
      </c>
      <c r="AQ16" s="20">
        <v>8</v>
      </c>
      <c r="AR16" s="20">
        <v>0</v>
      </c>
      <c r="AS16" s="20">
        <v>10</v>
      </c>
      <c r="AT16" s="20">
        <v>14</v>
      </c>
      <c r="AU16" s="20">
        <v>1</v>
      </c>
      <c r="AV16" s="20">
        <v>0</v>
      </c>
      <c r="AW16" s="20">
        <v>1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4</v>
      </c>
      <c r="BN16" s="20">
        <v>10</v>
      </c>
      <c r="BO16" s="20">
        <v>1</v>
      </c>
      <c r="BP16" s="20">
        <v>5</v>
      </c>
      <c r="BQ16" s="20">
        <v>10</v>
      </c>
      <c r="BR16" s="20">
        <v>1</v>
      </c>
      <c r="BS16" s="20">
        <v>10</v>
      </c>
      <c r="BT16" s="20">
        <v>0</v>
      </c>
      <c r="BU16" s="20">
        <v>11</v>
      </c>
      <c r="BV16" s="20">
        <v>14</v>
      </c>
      <c r="BW16" s="20">
        <v>0</v>
      </c>
      <c r="BX16" s="20">
        <v>0</v>
      </c>
      <c r="BY16" s="20">
        <v>0</v>
      </c>
      <c r="BZ16" s="20">
        <v>0</v>
      </c>
    </row>
    <row r="17" spans="2:78" ht="20.100000000000001" customHeight="1" thickBot="1" x14ac:dyDescent="0.25">
      <c r="B17" s="4" t="s">
        <v>28</v>
      </c>
      <c r="C17" s="20">
        <v>159</v>
      </c>
      <c r="D17" s="20">
        <v>2</v>
      </c>
      <c r="E17" s="20">
        <v>151</v>
      </c>
      <c r="F17" s="20">
        <v>347</v>
      </c>
      <c r="G17" s="20">
        <v>1</v>
      </c>
      <c r="H17" s="20">
        <v>0</v>
      </c>
      <c r="I17" s="20">
        <v>1</v>
      </c>
      <c r="J17" s="20">
        <v>3</v>
      </c>
      <c r="K17" s="20">
        <v>1</v>
      </c>
      <c r="L17" s="20">
        <v>0</v>
      </c>
      <c r="M17" s="20">
        <v>2</v>
      </c>
      <c r="N17" s="20">
        <v>1</v>
      </c>
      <c r="O17" s="20">
        <v>0</v>
      </c>
      <c r="P17" s="20">
        <v>0</v>
      </c>
      <c r="Q17" s="20">
        <v>0</v>
      </c>
      <c r="R17" s="20">
        <v>0</v>
      </c>
      <c r="S17" s="20">
        <v>5</v>
      </c>
      <c r="T17" s="20">
        <v>1</v>
      </c>
      <c r="U17" s="20">
        <v>6</v>
      </c>
      <c r="V17" s="20">
        <v>6</v>
      </c>
      <c r="W17" s="20">
        <v>67</v>
      </c>
      <c r="X17" s="20">
        <v>0</v>
      </c>
      <c r="Y17" s="20">
        <v>54</v>
      </c>
      <c r="Z17" s="20">
        <v>140</v>
      </c>
      <c r="AA17" s="20">
        <v>0</v>
      </c>
      <c r="AB17" s="20">
        <v>0</v>
      </c>
      <c r="AC17" s="20">
        <v>0</v>
      </c>
      <c r="AD17" s="20">
        <v>1</v>
      </c>
      <c r="AE17" s="20">
        <v>0</v>
      </c>
      <c r="AF17" s="20">
        <v>0</v>
      </c>
      <c r="AG17" s="20">
        <v>1</v>
      </c>
      <c r="AH17" s="20">
        <v>3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1</v>
      </c>
      <c r="AQ17" s="20">
        <v>25</v>
      </c>
      <c r="AR17" s="20">
        <v>0</v>
      </c>
      <c r="AS17" s="20">
        <v>25</v>
      </c>
      <c r="AT17" s="20">
        <v>50</v>
      </c>
      <c r="AU17" s="20">
        <v>1</v>
      </c>
      <c r="AV17" s="20">
        <v>0</v>
      </c>
      <c r="AW17" s="20">
        <v>2</v>
      </c>
      <c r="AX17" s="20">
        <v>7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2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12</v>
      </c>
      <c r="BL17" s="20">
        <v>0</v>
      </c>
      <c r="BM17" s="20">
        <v>6</v>
      </c>
      <c r="BN17" s="20">
        <v>43</v>
      </c>
      <c r="BO17" s="20">
        <v>3</v>
      </c>
      <c r="BP17" s="20">
        <v>1</v>
      </c>
      <c r="BQ17" s="20">
        <v>6</v>
      </c>
      <c r="BR17" s="20">
        <v>7</v>
      </c>
      <c r="BS17" s="20">
        <v>44</v>
      </c>
      <c r="BT17" s="20">
        <v>0</v>
      </c>
      <c r="BU17" s="20">
        <v>46</v>
      </c>
      <c r="BV17" s="20">
        <v>85</v>
      </c>
      <c r="BW17" s="20">
        <v>0</v>
      </c>
      <c r="BX17" s="20">
        <v>0</v>
      </c>
      <c r="BY17" s="20">
        <v>0</v>
      </c>
      <c r="BZ17" s="20">
        <v>0</v>
      </c>
    </row>
    <row r="18" spans="2:78" ht="20.100000000000001" customHeight="1" thickBot="1" x14ac:dyDescent="0.25">
      <c r="B18" s="4" t="s">
        <v>29</v>
      </c>
      <c r="C18" s="20">
        <v>205</v>
      </c>
      <c r="D18" s="20">
        <v>1</v>
      </c>
      <c r="E18" s="20">
        <v>172</v>
      </c>
      <c r="F18" s="20">
        <v>687</v>
      </c>
      <c r="G18" s="20">
        <v>4</v>
      </c>
      <c r="H18" s="20">
        <v>0</v>
      </c>
      <c r="I18" s="20">
        <v>2</v>
      </c>
      <c r="J18" s="20">
        <v>10</v>
      </c>
      <c r="K18" s="20">
        <v>0</v>
      </c>
      <c r="L18" s="20">
        <v>0</v>
      </c>
      <c r="M18" s="20">
        <v>0</v>
      </c>
      <c r="N18" s="20">
        <v>1</v>
      </c>
      <c r="O18" s="20">
        <v>0</v>
      </c>
      <c r="P18" s="20">
        <v>0</v>
      </c>
      <c r="Q18" s="20">
        <v>0</v>
      </c>
      <c r="R18" s="20">
        <v>0</v>
      </c>
      <c r="S18" s="20">
        <v>18</v>
      </c>
      <c r="T18" s="20">
        <v>1</v>
      </c>
      <c r="U18" s="20">
        <v>13</v>
      </c>
      <c r="V18" s="20">
        <v>16</v>
      </c>
      <c r="W18" s="20">
        <v>92</v>
      </c>
      <c r="X18" s="20">
        <v>0</v>
      </c>
      <c r="Y18" s="20">
        <v>80</v>
      </c>
      <c r="Z18" s="20">
        <v>278</v>
      </c>
      <c r="AA18" s="20">
        <v>0</v>
      </c>
      <c r="AB18" s="20">
        <v>0</v>
      </c>
      <c r="AC18" s="20">
        <v>0</v>
      </c>
      <c r="AD18" s="20">
        <v>0</v>
      </c>
      <c r="AE18" s="20">
        <v>2</v>
      </c>
      <c r="AF18" s="20">
        <v>0</v>
      </c>
      <c r="AG18" s="20">
        <v>0</v>
      </c>
      <c r="AH18" s="20">
        <v>3</v>
      </c>
      <c r="AI18" s="20">
        <v>0</v>
      </c>
      <c r="AJ18" s="20">
        <v>0</v>
      </c>
      <c r="AK18" s="20">
        <v>0</v>
      </c>
      <c r="AL18" s="20">
        <v>0</v>
      </c>
      <c r="AM18" s="20">
        <v>3</v>
      </c>
      <c r="AN18" s="20">
        <v>0</v>
      </c>
      <c r="AO18" s="20">
        <v>2</v>
      </c>
      <c r="AP18" s="20">
        <v>11</v>
      </c>
      <c r="AQ18" s="20">
        <v>18</v>
      </c>
      <c r="AR18" s="20">
        <v>0</v>
      </c>
      <c r="AS18" s="20">
        <v>22</v>
      </c>
      <c r="AT18" s="20">
        <v>108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5</v>
      </c>
      <c r="BL18" s="20">
        <v>0</v>
      </c>
      <c r="BM18" s="20">
        <v>8</v>
      </c>
      <c r="BN18" s="20">
        <v>31</v>
      </c>
      <c r="BO18" s="20">
        <v>2</v>
      </c>
      <c r="BP18" s="20">
        <v>0</v>
      </c>
      <c r="BQ18" s="20">
        <v>3</v>
      </c>
      <c r="BR18" s="20">
        <v>8</v>
      </c>
      <c r="BS18" s="20">
        <v>61</v>
      </c>
      <c r="BT18" s="20">
        <v>0</v>
      </c>
      <c r="BU18" s="20">
        <v>42</v>
      </c>
      <c r="BV18" s="20">
        <v>221</v>
      </c>
      <c r="BW18" s="20">
        <v>0</v>
      </c>
      <c r="BX18" s="20">
        <v>0</v>
      </c>
      <c r="BY18" s="20">
        <v>0</v>
      </c>
      <c r="BZ18" s="20">
        <v>0</v>
      </c>
    </row>
    <row r="19" spans="2:78" ht="20.100000000000001" customHeight="1" thickBot="1" x14ac:dyDescent="0.25">
      <c r="B19" s="4" t="s">
        <v>30</v>
      </c>
      <c r="C19" s="20">
        <v>675</v>
      </c>
      <c r="D19" s="20">
        <v>10</v>
      </c>
      <c r="E19" s="20">
        <v>590</v>
      </c>
      <c r="F19" s="20">
        <v>1638</v>
      </c>
      <c r="G19" s="20">
        <v>2</v>
      </c>
      <c r="H19" s="20">
        <v>0</v>
      </c>
      <c r="I19" s="20">
        <v>3</v>
      </c>
      <c r="J19" s="20">
        <v>7</v>
      </c>
      <c r="K19" s="20">
        <v>2</v>
      </c>
      <c r="L19" s="20">
        <v>0</v>
      </c>
      <c r="M19" s="20">
        <v>4</v>
      </c>
      <c r="N19" s="20">
        <v>5</v>
      </c>
      <c r="O19" s="20">
        <v>2</v>
      </c>
      <c r="P19" s="20">
        <v>0</v>
      </c>
      <c r="Q19" s="20">
        <v>0</v>
      </c>
      <c r="R19" s="20">
        <v>2</v>
      </c>
      <c r="S19" s="20">
        <v>33</v>
      </c>
      <c r="T19" s="20">
        <v>6</v>
      </c>
      <c r="U19" s="20">
        <v>44</v>
      </c>
      <c r="V19" s="20">
        <v>19</v>
      </c>
      <c r="W19" s="20">
        <v>242</v>
      </c>
      <c r="X19" s="20">
        <v>0</v>
      </c>
      <c r="Y19" s="20">
        <v>204</v>
      </c>
      <c r="Z19" s="20">
        <v>649</v>
      </c>
      <c r="AA19" s="20">
        <v>2</v>
      </c>
      <c r="AB19" s="20">
        <v>0</v>
      </c>
      <c r="AC19" s="20">
        <v>3</v>
      </c>
      <c r="AD19" s="20">
        <v>0</v>
      </c>
      <c r="AE19" s="20">
        <v>11</v>
      </c>
      <c r="AF19" s="20">
        <v>0</v>
      </c>
      <c r="AG19" s="20">
        <v>9</v>
      </c>
      <c r="AH19" s="20">
        <v>32</v>
      </c>
      <c r="AI19" s="20">
        <v>0</v>
      </c>
      <c r="AJ19" s="20">
        <v>0</v>
      </c>
      <c r="AK19" s="20">
        <v>0</v>
      </c>
      <c r="AL19" s="20">
        <v>0</v>
      </c>
      <c r="AM19" s="20">
        <v>13</v>
      </c>
      <c r="AN19" s="20">
        <v>1</v>
      </c>
      <c r="AO19" s="20">
        <v>15</v>
      </c>
      <c r="AP19" s="20">
        <v>18</v>
      </c>
      <c r="AQ19" s="20">
        <v>104</v>
      </c>
      <c r="AR19" s="20">
        <v>0</v>
      </c>
      <c r="AS19" s="20">
        <v>97</v>
      </c>
      <c r="AT19" s="20">
        <v>259</v>
      </c>
      <c r="AU19" s="20">
        <v>24</v>
      </c>
      <c r="AV19" s="20">
        <v>0</v>
      </c>
      <c r="AW19" s="20">
        <v>18</v>
      </c>
      <c r="AX19" s="20">
        <v>41</v>
      </c>
      <c r="AY19" s="20">
        <v>0</v>
      </c>
      <c r="AZ19" s="20">
        <v>0</v>
      </c>
      <c r="BA19" s="20">
        <v>0</v>
      </c>
      <c r="BB19" s="20">
        <v>0</v>
      </c>
      <c r="BC19" s="20">
        <v>4</v>
      </c>
      <c r="BD19" s="20">
        <v>0</v>
      </c>
      <c r="BE19" s="20">
        <v>2</v>
      </c>
      <c r="BF19" s="20">
        <v>6</v>
      </c>
      <c r="BG19" s="20">
        <v>0</v>
      </c>
      <c r="BH19" s="20">
        <v>0</v>
      </c>
      <c r="BI19" s="20">
        <v>0</v>
      </c>
      <c r="BJ19" s="20">
        <v>0</v>
      </c>
      <c r="BK19" s="20">
        <v>2</v>
      </c>
      <c r="BL19" s="20">
        <v>0</v>
      </c>
      <c r="BM19" s="20">
        <v>1</v>
      </c>
      <c r="BN19" s="20">
        <v>11</v>
      </c>
      <c r="BO19" s="20">
        <v>29</v>
      </c>
      <c r="BP19" s="20">
        <v>3</v>
      </c>
      <c r="BQ19" s="20">
        <v>34</v>
      </c>
      <c r="BR19" s="20">
        <v>40</v>
      </c>
      <c r="BS19" s="20">
        <v>205</v>
      </c>
      <c r="BT19" s="20">
        <v>0</v>
      </c>
      <c r="BU19" s="20">
        <v>156</v>
      </c>
      <c r="BV19" s="20">
        <v>549</v>
      </c>
      <c r="BW19" s="20">
        <v>0</v>
      </c>
      <c r="BX19" s="20">
        <v>0</v>
      </c>
      <c r="BY19" s="20">
        <v>0</v>
      </c>
      <c r="BZ19" s="20">
        <v>0</v>
      </c>
    </row>
    <row r="20" spans="2:78" ht="20.100000000000001" customHeight="1" thickBot="1" x14ac:dyDescent="0.25">
      <c r="B20" s="4" t="s">
        <v>31</v>
      </c>
      <c r="C20" s="20">
        <v>609</v>
      </c>
      <c r="D20" s="20">
        <v>15</v>
      </c>
      <c r="E20" s="20">
        <v>530</v>
      </c>
      <c r="F20" s="20">
        <v>1454</v>
      </c>
      <c r="G20" s="20">
        <v>4</v>
      </c>
      <c r="H20" s="20">
        <v>0</v>
      </c>
      <c r="I20" s="20">
        <v>8</v>
      </c>
      <c r="J20" s="20">
        <v>18</v>
      </c>
      <c r="K20" s="20">
        <v>5</v>
      </c>
      <c r="L20" s="20">
        <v>0</v>
      </c>
      <c r="M20" s="20">
        <v>8</v>
      </c>
      <c r="N20" s="20">
        <v>4</v>
      </c>
      <c r="O20" s="20">
        <v>0</v>
      </c>
      <c r="P20" s="20">
        <v>0</v>
      </c>
      <c r="Q20" s="20">
        <v>0</v>
      </c>
      <c r="R20" s="20">
        <v>1</v>
      </c>
      <c r="S20" s="20">
        <v>18</v>
      </c>
      <c r="T20" s="20">
        <v>9</v>
      </c>
      <c r="U20" s="20">
        <v>26</v>
      </c>
      <c r="V20" s="20">
        <v>18</v>
      </c>
      <c r="W20" s="20">
        <v>208</v>
      </c>
      <c r="X20" s="20">
        <v>0</v>
      </c>
      <c r="Y20" s="20">
        <v>155</v>
      </c>
      <c r="Z20" s="20">
        <v>539</v>
      </c>
      <c r="AA20" s="20">
        <v>1</v>
      </c>
      <c r="AB20" s="20">
        <v>0</v>
      </c>
      <c r="AC20" s="20">
        <v>1</v>
      </c>
      <c r="AD20" s="20">
        <v>0</v>
      </c>
      <c r="AE20" s="20">
        <v>5</v>
      </c>
      <c r="AF20" s="20">
        <v>0</v>
      </c>
      <c r="AG20" s="20">
        <v>12</v>
      </c>
      <c r="AH20" s="20">
        <v>31</v>
      </c>
      <c r="AI20" s="20">
        <v>0</v>
      </c>
      <c r="AJ20" s="20">
        <v>0</v>
      </c>
      <c r="AK20" s="20">
        <v>0</v>
      </c>
      <c r="AL20" s="20">
        <v>0</v>
      </c>
      <c r="AM20" s="20">
        <v>44</v>
      </c>
      <c r="AN20" s="20">
        <v>1</v>
      </c>
      <c r="AO20" s="20">
        <v>8</v>
      </c>
      <c r="AP20" s="20">
        <v>71</v>
      </c>
      <c r="AQ20" s="20">
        <v>114</v>
      </c>
      <c r="AR20" s="20">
        <v>0</v>
      </c>
      <c r="AS20" s="20">
        <v>114</v>
      </c>
      <c r="AT20" s="20">
        <v>230</v>
      </c>
      <c r="AU20" s="20">
        <v>10</v>
      </c>
      <c r="AV20" s="20">
        <v>0</v>
      </c>
      <c r="AW20" s="20">
        <v>12</v>
      </c>
      <c r="AX20" s="20">
        <v>11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1</v>
      </c>
      <c r="BG20" s="20">
        <v>0</v>
      </c>
      <c r="BH20" s="20">
        <v>0</v>
      </c>
      <c r="BI20" s="20">
        <v>0</v>
      </c>
      <c r="BJ20" s="20">
        <v>0</v>
      </c>
      <c r="BK20" s="20">
        <v>17</v>
      </c>
      <c r="BL20" s="20">
        <v>0</v>
      </c>
      <c r="BM20" s="20">
        <v>26</v>
      </c>
      <c r="BN20" s="20">
        <v>59</v>
      </c>
      <c r="BO20" s="20">
        <v>10</v>
      </c>
      <c r="BP20" s="20">
        <v>5</v>
      </c>
      <c r="BQ20" s="20">
        <v>33</v>
      </c>
      <c r="BR20" s="20">
        <v>8</v>
      </c>
      <c r="BS20" s="20">
        <v>173</v>
      </c>
      <c r="BT20" s="20">
        <v>0</v>
      </c>
      <c r="BU20" s="20">
        <v>127</v>
      </c>
      <c r="BV20" s="20">
        <v>466</v>
      </c>
      <c r="BW20" s="20">
        <v>0</v>
      </c>
      <c r="BX20" s="20">
        <v>0</v>
      </c>
      <c r="BY20" s="20">
        <v>0</v>
      </c>
      <c r="BZ20" s="20">
        <v>0</v>
      </c>
    </row>
    <row r="21" spans="2:78" ht="20.100000000000001" customHeight="1" thickBot="1" x14ac:dyDescent="0.25">
      <c r="B21" s="4" t="s">
        <v>32</v>
      </c>
      <c r="C21" s="20">
        <v>92</v>
      </c>
      <c r="D21" s="20">
        <v>3</v>
      </c>
      <c r="E21" s="20">
        <v>62</v>
      </c>
      <c r="F21" s="20">
        <v>290</v>
      </c>
      <c r="G21" s="20">
        <v>1</v>
      </c>
      <c r="H21" s="20">
        <v>0</v>
      </c>
      <c r="I21" s="20">
        <v>0</v>
      </c>
      <c r="J21" s="20">
        <v>2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9</v>
      </c>
      <c r="T21" s="20">
        <v>2</v>
      </c>
      <c r="U21" s="20">
        <v>9</v>
      </c>
      <c r="V21" s="20">
        <v>9</v>
      </c>
      <c r="W21" s="20">
        <v>37</v>
      </c>
      <c r="X21" s="20">
        <v>0</v>
      </c>
      <c r="Y21" s="20">
        <v>24</v>
      </c>
      <c r="Z21" s="20">
        <v>137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1</v>
      </c>
      <c r="AH21" s="20">
        <v>2</v>
      </c>
      <c r="AI21" s="20">
        <v>0</v>
      </c>
      <c r="AJ21" s="20">
        <v>0</v>
      </c>
      <c r="AK21" s="20">
        <v>0</v>
      </c>
      <c r="AL21" s="20">
        <v>0</v>
      </c>
      <c r="AM21" s="20">
        <v>5</v>
      </c>
      <c r="AN21" s="20">
        <v>0</v>
      </c>
      <c r="AO21" s="20">
        <v>1</v>
      </c>
      <c r="AP21" s="20">
        <v>6</v>
      </c>
      <c r="AQ21" s="20">
        <v>12</v>
      </c>
      <c r="AR21" s="20">
        <v>0</v>
      </c>
      <c r="AS21" s="20">
        <v>4</v>
      </c>
      <c r="AT21" s="20">
        <v>25</v>
      </c>
      <c r="AU21" s="20">
        <v>3</v>
      </c>
      <c r="AV21" s="20">
        <v>0</v>
      </c>
      <c r="AW21" s="20">
        <v>1</v>
      </c>
      <c r="AX21" s="20">
        <v>2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3</v>
      </c>
      <c r="BL21" s="20">
        <v>0</v>
      </c>
      <c r="BM21" s="20">
        <v>2</v>
      </c>
      <c r="BN21" s="20">
        <v>8</v>
      </c>
      <c r="BO21" s="20">
        <v>3</v>
      </c>
      <c r="BP21" s="20">
        <v>1</v>
      </c>
      <c r="BQ21" s="20">
        <v>5</v>
      </c>
      <c r="BR21" s="20">
        <v>7</v>
      </c>
      <c r="BS21" s="20">
        <v>19</v>
      </c>
      <c r="BT21" s="20">
        <v>0</v>
      </c>
      <c r="BU21" s="20">
        <v>15</v>
      </c>
      <c r="BV21" s="20">
        <v>92</v>
      </c>
      <c r="BW21" s="20">
        <v>0</v>
      </c>
      <c r="BX21" s="20">
        <v>0</v>
      </c>
      <c r="BY21" s="20">
        <v>0</v>
      </c>
      <c r="BZ21" s="20">
        <v>0</v>
      </c>
    </row>
    <row r="22" spans="2:78" ht="20.100000000000001" customHeight="1" thickBot="1" x14ac:dyDescent="0.25">
      <c r="B22" s="4" t="s">
        <v>33</v>
      </c>
      <c r="C22" s="20">
        <v>225</v>
      </c>
      <c r="D22" s="20">
        <v>4</v>
      </c>
      <c r="E22" s="20">
        <v>205</v>
      </c>
      <c r="F22" s="20">
        <v>653</v>
      </c>
      <c r="G22" s="20">
        <v>2</v>
      </c>
      <c r="H22" s="20">
        <v>0</v>
      </c>
      <c r="I22" s="20">
        <v>4</v>
      </c>
      <c r="J22" s="20">
        <v>7</v>
      </c>
      <c r="K22" s="20">
        <v>2</v>
      </c>
      <c r="L22" s="20">
        <v>0</v>
      </c>
      <c r="M22" s="20">
        <v>0</v>
      </c>
      <c r="N22" s="20">
        <v>4</v>
      </c>
      <c r="O22" s="20">
        <v>1</v>
      </c>
      <c r="P22" s="20">
        <v>0</v>
      </c>
      <c r="Q22" s="20">
        <v>1</v>
      </c>
      <c r="R22" s="20">
        <v>0</v>
      </c>
      <c r="S22" s="20">
        <v>10</v>
      </c>
      <c r="T22" s="20">
        <v>2</v>
      </c>
      <c r="U22" s="20">
        <v>15</v>
      </c>
      <c r="V22" s="20">
        <v>5</v>
      </c>
      <c r="W22" s="20">
        <v>96</v>
      </c>
      <c r="X22" s="20">
        <v>0</v>
      </c>
      <c r="Y22" s="20">
        <v>79</v>
      </c>
      <c r="Z22" s="20">
        <v>258</v>
      </c>
      <c r="AA22" s="20">
        <v>0</v>
      </c>
      <c r="AB22" s="20">
        <v>0</v>
      </c>
      <c r="AC22" s="20">
        <v>0</v>
      </c>
      <c r="AD22" s="20">
        <v>1</v>
      </c>
      <c r="AE22" s="20">
        <v>3</v>
      </c>
      <c r="AF22" s="20">
        <v>0</v>
      </c>
      <c r="AG22" s="20">
        <v>5</v>
      </c>
      <c r="AH22" s="20">
        <v>7</v>
      </c>
      <c r="AI22" s="20">
        <v>0</v>
      </c>
      <c r="AJ22" s="20">
        <v>0</v>
      </c>
      <c r="AK22" s="20">
        <v>0</v>
      </c>
      <c r="AL22" s="20">
        <v>0</v>
      </c>
      <c r="AM22" s="20">
        <v>3</v>
      </c>
      <c r="AN22" s="20">
        <v>1</v>
      </c>
      <c r="AO22" s="20">
        <v>4</v>
      </c>
      <c r="AP22" s="20">
        <v>4</v>
      </c>
      <c r="AQ22" s="20">
        <v>32</v>
      </c>
      <c r="AR22" s="20">
        <v>0</v>
      </c>
      <c r="AS22" s="20">
        <v>20</v>
      </c>
      <c r="AT22" s="20">
        <v>110</v>
      </c>
      <c r="AU22" s="20">
        <v>1</v>
      </c>
      <c r="AV22" s="20">
        <v>0</v>
      </c>
      <c r="AW22" s="20">
        <v>2</v>
      </c>
      <c r="AX22" s="20">
        <v>8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  <c r="BD22" s="20">
        <v>0</v>
      </c>
      <c r="BE22" s="20">
        <v>0</v>
      </c>
      <c r="BF22" s="20">
        <v>0</v>
      </c>
      <c r="BG22" s="20">
        <v>1</v>
      </c>
      <c r="BH22" s="20">
        <v>0</v>
      </c>
      <c r="BI22" s="20">
        <v>1</v>
      </c>
      <c r="BJ22" s="20">
        <v>0</v>
      </c>
      <c r="BK22" s="20">
        <v>3</v>
      </c>
      <c r="BL22" s="20">
        <v>0</v>
      </c>
      <c r="BM22" s="20">
        <v>4</v>
      </c>
      <c r="BN22" s="20">
        <v>47</v>
      </c>
      <c r="BO22" s="20">
        <v>11</v>
      </c>
      <c r="BP22" s="20">
        <v>1</v>
      </c>
      <c r="BQ22" s="20">
        <v>17</v>
      </c>
      <c r="BR22" s="20">
        <v>15</v>
      </c>
      <c r="BS22" s="20">
        <v>60</v>
      </c>
      <c r="BT22" s="20">
        <v>0</v>
      </c>
      <c r="BU22" s="20">
        <v>53</v>
      </c>
      <c r="BV22" s="20">
        <v>187</v>
      </c>
      <c r="BW22" s="20">
        <v>0</v>
      </c>
      <c r="BX22" s="20">
        <v>0</v>
      </c>
      <c r="BY22" s="20">
        <v>0</v>
      </c>
      <c r="BZ22" s="20">
        <v>0</v>
      </c>
    </row>
    <row r="23" spans="2:78" ht="20.100000000000001" customHeight="1" thickBot="1" x14ac:dyDescent="0.25">
      <c r="B23" s="4" t="s">
        <v>34</v>
      </c>
      <c r="C23" s="20">
        <v>583</v>
      </c>
      <c r="D23" s="20">
        <v>9</v>
      </c>
      <c r="E23" s="20">
        <v>578</v>
      </c>
      <c r="F23" s="20">
        <v>1260</v>
      </c>
      <c r="G23" s="20">
        <v>3</v>
      </c>
      <c r="H23" s="20">
        <v>0</v>
      </c>
      <c r="I23" s="20">
        <v>4</v>
      </c>
      <c r="J23" s="20">
        <v>9</v>
      </c>
      <c r="K23" s="20">
        <v>18</v>
      </c>
      <c r="L23" s="20">
        <v>0</v>
      </c>
      <c r="M23" s="20">
        <v>12</v>
      </c>
      <c r="N23" s="20">
        <v>33</v>
      </c>
      <c r="O23" s="20">
        <v>0</v>
      </c>
      <c r="P23" s="20">
        <v>0</v>
      </c>
      <c r="Q23" s="20">
        <v>1</v>
      </c>
      <c r="R23" s="20">
        <v>0</v>
      </c>
      <c r="S23" s="20">
        <v>11</v>
      </c>
      <c r="T23" s="20">
        <v>5</v>
      </c>
      <c r="U23" s="20">
        <v>23</v>
      </c>
      <c r="V23" s="20">
        <v>3</v>
      </c>
      <c r="W23" s="20">
        <v>213</v>
      </c>
      <c r="X23" s="20">
        <v>1</v>
      </c>
      <c r="Y23" s="20">
        <v>199</v>
      </c>
      <c r="Z23" s="20">
        <v>486</v>
      </c>
      <c r="AA23" s="20">
        <v>0</v>
      </c>
      <c r="AB23" s="20">
        <v>0</v>
      </c>
      <c r="AC23" s="20">
        <v>1</v>
      </c>
      <c r="AD23" s="20">
        <v>4</v>
      </c>
      <c r="AE23" s="20">
        <v>10</v>
      </c>
      <c r="AF23" s="20">
        <v>0</v>
      </c>
      <c r="AG23" s="20">
        <v>5</v>
      </c>
      <c r="AH23" s="20">
        <v>24</v>
      </c>
      <c r="AI23" s="20">
        <v>0</v>
      </c>
      <c r="AJ23" s="20">
        <v>0</v>
      </c>
      <c r="AK23" s="20">
        <v>0</v>
      </c>
      <c r="AL23" s="20">
        <v>0</v>
      </c>
      <c r="AM23" s="20">
        <v>1</v>
      </c>
      <c r="AN23" s="20">
        <v>0</v>
      </c>
      <c r="AO23" s="20">
        <v>4</v>
      </c>
      <c r="AP23" s="20">
        <v>2</v>
      </c>
      <c r="AQ23" s="20">
        <v>85</v>
      </c>
      <c r="AR23" s="20">
        <v>0</v>
      </c>
      <c r="AS23" s="20">
        <v>105</v>
      </c>
      <c r="AT23" s="20">
        <v>189</v>
      </c>
      <c r="AU23" s="20">
        <v>50</v>
      </c>
      <c r="AV23" s="20">
        <v>0</v>
      </c>
      <c r="AW23" s="20">
        <v>51</v>
      </c>
      <c r="AX23" s="20">
        <v>66</v>
      </c>
      <c r="AY23" s="20">
        <v>0</v>
      </c>
      <c r="AZ23" s="20">
        <v>0</v>
      </c>
      <c r="BA23" s="20">
        <v>0</v>
      </c>
      <c r="BB23" s="20">
        <v>0</v>
      </c>
      <c r="BC23" s="20">
        <v>1</v>
      </c>
      <c r="BD23" s="20">
        <v>0</v>
      </c>
      <c r="BE23" s="20">
        <v>2</v>
      </c>
      <c r="BF23" s="20">
        <v>1</v>
      </c>
      <c r="BG23" s="20">
        <v>1</v>
      </c>
      <c r="BH23" s="20">
        <v>0</v>
      </c>
      <c r="BI23" s="20">
        <v>0</v>
      </c>
      <c r="BJ23" s="20">
        <v>2</v>
      </c>
      <c r="BK23" s="20">
        <v>20</v>
      </c>
      <c r="BL23" s="20">
        <v>0</v>
      </c>
      <c r="BM23" s="20">
        <v>20</v>
      </c>
      <c r="BN23" s="20">
        <v>53</v>
      </c>
      <c r="BO23" s="20">
        <v>5</v>
      </c>
      <c r="BP23" s="20">
        <v>2</v>
      </c>
      <c r="BQ23" s="20">
        <v>6</v>
      </c>
      <c r="BR23" s="20">
        <v>8</v>
      </c>
      <c r="BS23" s="20">
        <v>165</v>
      </c>
      <c r="BT23" s="20">
        <v>1</v>
      </c>
      <c r="BU23" s="20">
        <v>145</v>
      </c>
      <c r="BV23" s="20">
        <v>380</v>
      </c>
      <c r="BW23" s="20">
        <v>0</v>
      </c>
      <c r="BX23" s="20">
        <v>0</v>
      </c>
      <c r="BY23" s="20">
        <v>0</v>
      </c>
      <c r="BZ23" s="20">
        <v>0</v>
      </c>
    </row>
    <row r="24" spans="2:78" ht="20.100000000000001" customHeight="1" thickBot="1" x14ac:dyDescent="0.25">
      <c r="B24" s="4" t="s">
        <v>35</v>
      </c>
      <c r="C24" s="20">
        <v>224</v>
      </c>
      <c r="D24" s="20">
        <v>1</v>
      </c>
      <c r="E24" s="20">
        <v>189</v>
      </c>
      <c r="F24" s="20">
        <v>502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1</v>
      </c>
      <c r="O24" s="20">
        <v>0</v>
      </c>
      <c r="P24" s="20">
        <v>0</v>
      </c>
      <c r="Q24" s="20">
        <v>0</v>
      </c>
      <c r="R24" s="20">
        <v>0</v>
      </c>
      <c r="S24" s="20">
        <v>16</v>
      </c>
      <c r="T24" s="20">
        <v>0</v>
      </c>
      <c r="U24" s="20">
        <v>19</v>
      </c>
      <c r="V24" s="20">
        <v>9</v>
      </c>
      <c r="W24" s="20">
        <v>74</v>
      </c>
      <c r="X24" s="20">
        <v>0</v>
      </c>
      <c r="Y24" s="20">
        <v>52</v>
      </c>
      <c r="Z24" s="20">
        <v>169</v>
      </c>
      <c r="AA24" s="20">
        <v>1</v>
      </c>
      <c r="AB24" s="20">
        <v>0</v>
      </c>
      <c r="AC24" s="20">
        <v>0</v>
      </c>
      <c r="AD24" s="20">
        <v>1</v>
      </c>
      <c r="AE24" s="20">
        <v>4</v>
      </c>
      <c r="AF24" s="20">
        <v>0</v>
      </c>
      <c r="AG24" s="20">
        <v>1</v>
      </c>
      <c r="AH24" s="20">
        <v>9</v>
      </c>
      <c r="AI24" s="20">
        <v>0</v>
      </c>
      <c r="AJ24" s="20">
        <v>0</v>
      </c>
      <c r="AK24" s="20">
        <v>0</v>
      </c>
      <c r="AL24" s="20">
        <v>0</v>
      </c>
      <c r="AM24" s="20">
        <v>2</v>
      </c>
      <c r="AN24" s="20">
        <v>0</v>
      </c>
      <c r="AO24" s="20">
        <v>2</v>
      </c>
      <c r="AP24" s="20">
        <v>1</v>
      </c>
      <c r="AQ24" s="20">
        <v>19</v>
      </c>
      <c r="AR24" s="20">
        <v>0</v>
      </c>
      <c r="AS24" s="20">
        <v>28</v>
      </c>
      <c r="AT24" s="20">
        <v>64</v>
      </c>
      <c r="AU24" s="20">
        <v>10</v>
      </c>
      <c r="AV24" s="20">
        <v>0</v>
      </c>
      <c r="AW24" s="20">
        <v>10</v>
      </c>
      <c r="AX24" s="20">
        <v>2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6</v>
      </c>
      <c r="BL24" s="20">
        <v>0</v>
      </c>
      <c r="BM24" s="20">
        <v>6</v>
      </c>
      <c r="BN24" s="20">
        <v>28</v>
      </c>
      <c r="BO24" s="20">
        <v>12</v>
      </c>
      <c r="BP24" s="20">
        <v>1</v>
      </c>
      <c r="BQ24" s="20">
        <v>17</v>
      </c>
      <c r="BR24" s="20">
        <v>11</v>
      </c>
      <c r="BS24" s="20">
        <v>80</v>
      </c>
      <c r="BT24" s="20">
        <v>0</v>
      </c>
      <c r="BU24" s="20">
        <v>54</v>
      </c>
      <c r="BV24" s="20">
        <v>207</v>
      </c>
      <c r="BW24" s="20">
        <v>0</v>
      </c>
      <c r="BX24" s="20">
        <v>0</v>
      </c>
      <c r="BY24" s="20">
        <v>0</v>
      </c>
      <c r="BZ24" s="20">
        <v>0</v>
      </c>
    </row>
    <row r="25" spans="2:78" ht="20.100000000000001" customHeight="1" thickBot="1" x14ac:dyDescent="0.25">
      <c r="B25" s="4" t="s">
        <v>36</v>
      </c>
      <c r="C25" s="20">
        <v>61</v>
      </c>
      <c r="D25" s="20">
        <v>1</v>
      </c>
      <c r="E25" s="20">
        <v>58</v>
      </c>
      <c r="F25" s="20">
        <v>138</v>
      </c>
      <c r="G25" s="20">
        <v>0</v>
      </c>
      <c r="H25" s="20">
        <v>0</v>
      </c>
      <c r="I25" s="20">
        <v>0</v>
      </c>
      <c r="J25" s="20">
        <v>0</v>
      </c>
      <c r="K25" s="20">
        <v>2</v>
      </c>
      <c r="L25" s="20">
        <v>0</v>
      </c>
      <c r="M25" s="20">
        <v>1</v>
      </c>
      <c r="N25" s="20">
        <v>3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1</v>
      </c>
      <c r="U25" s="20">
        <v>2</v>
      </c>
      <c r="V25" s="20">
        <v>0</v>
      </c>
      <c r="W25" s="20">
        <v>16</v>
      </c>
      <c r="X25" s="20">
        <v>0</v>
      </c>
      <c r="Y25" s="20">
        <v>22</v>
      </c>
      <c r="Z25" s="20">
        <v>44</v>
      </c>
      <c r="AA25" s="20">
        <v>1</v>
      </c>
      <c r="AB25" s="20">
        <v>0</v>
      </c>
      <c r="AC25" s="20">
        <v>1</v>
      </c>
      <c r="AD25" s="20">
        <v>0</v>
      </c>
      <c r="AE25" s="20">
        <v>1</v>
      </c>
      <c r="AF25" s="20">
        <v>0</v>
      </c>
      <c r="AG25" s="20">
        <v>0</v>
      </c>
      <c r="AH25" s="20">
        <v>3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19</v>
      </c>
      <c r="AR25" s="20">
        <v>0</v>
      </c>
      <c r="AS25" s="20">
        <v>13</v>
      </c>
      <c r="AT25" s="20">
        <v>49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8</v>
      </c>
      <c r="BL25" s="20">
        <v>0</v>
      </c>
      <c r="BM25" s="20">
        <v>4</v>
      </c>
      <c r="BN25" s="20">
        <v>15</v>
      </c>
      <c r="BO25" s="20">
        <v>2</v>
      </c>
      <c r="BP25" s="20">
        <v>0</v>
      </c>
      <c r="BQ25" s="20">
        <v>3</v>
      </c>
      <c r="BR25" s="20">
        <v>0</v>
      </c>
      <c r="BS25" s="20">
        <v>12</v>
      </c>
      <c r="BT25" s="20">
        <v>0</v>
      </c>
      <c r="BU25" s="20">
        <v>12</v>
      </c>
      <c r="BV25" s="20">
        <v>24</v>
      </c>
      <c r="BW25" s="20">
        <v>0</v>
      </c>
      <c r="BX25" s="20">
        <v>0</v>
      </c>
      <c r="BY25" s="20">
        <v>0</v>
      </c>
      <c r="BZ25" s="20">
        <v>0</v>
      </c>
    </row>
    <row r="26" spans="2:78" ht="20.100000000000001" customHeight="1" thickBot="1" x14ac:dyDescent="0.25">
      <c r="B26" s="5" t="s">
        <v>37</v>
      </c>
      <c r="C26" s="20">
        <v>197</v>
      </c>
      <c r="D26" s="20">
        <v>3</v>
      </c>
      <c r="E26" s="20">
        <v>159</v>
      </c>
      <c r="F26" s="20">
        <v>499</v>
      </c>
      <c r="G26" s="20">
        <v>0</v>
      </c>
      <c r="H26" s="20">
        <v>0</v>
      </c>
      <c r="I26" s="20">
        <v>2</v>
      </c>
      <c r="J26" s="20">
        <v>3</v>
      </c>
      <c r="K26" s="20">
        <v>4</v>
      </c>
      <c r="L26" s="20">
        <v>0</v>
      </c>
      <c r="M26" s="20">
        <v>6</v>
      </c>
      <c r="N26" s="20">
        <v>6</v>
      </c>
      <c r="O26" s="20">
        <v>0</v>
      </c>
      <c r="P26" s="20">
        <v>0</v>
      </c>
      <c r="Q26" s="20">
        <v>0</v>
      </c>
      <c r="R26" s="20">
        <v>1</v>
      </c>
      <c r="S26" s="20">
        <v>6</v>
      </c>
      <c r="T26" s="20">
        <v>0</v>
      </c>
      <c r="U26" s="20">
        <v>8</v>
      </c>
      <c r="V26" s="20">
        <v>2</v>
      </c>
      <c r="W26" s="20">
        <v>50</v>
      </c>
      <c r="X26" s="20">
        <v>0</v>
      </c>
      <c r="Y26" s="20">
        <v>49</v>
      </c>
      <c r="Z26" s="20">
        <v>155</v>
      </c>
      <c r="AA26" s="20">
        <v>0</v>
      </c>
      <c r="AB26" s="20">
        <v>2</v>
      </c>
      <c r="AC26" s="20">
        <v>1</v>
      </c>
      <c r="AD26" s="20">
        <v>1</v>
      </c>
      <c r="AE26" s="20">
        <v>4</v>
      </c>
      <c r="AF26" s="20">
        <v>0</v>
      </c>
      <c r="AG26" s="20">
        <v>4</v>
      </c>
      <c r="AH26" s="20">
        <v>4</v>
      </c>
      <c r="AI26" s="20">
        <v>0</v>
      </c>
      <c r="AJ26" s="20">
        <v>0</v>
      </c>
      <c r="AK26" s="20">
        <v>0</v>
      </c>
      <c r="AL26" s="20">
        <v>0</v>
      </c>
      <c r="AM26" s="20">
        <v>3</v>
      </c>
      <c r="AN26" s="20">
        <v>0</v>
      </c>
      <c r="AO26" s="20">
        <v>4</v>
      </c>
      <c r="AP26" s="20">
        <v>7</v>
      </c>
      <c r="AQ26" s="20">
        <v>58</v>
      </c>
      <c r="AR26" s="20">
        <v>0</v>
      </c>
      <c r="AS26" s="20">
        <v>26</v>
      </c>
      <c r="AT26" s="20">
        <v>138</v>
      </c>
      <c r="AU26" s="20">
        <v>6</v>
      </c>
      <c r="AV26" s="20">
        <v>0</v>
      </c>
      <c r="AW26" s="20">
        <v>6</v>
      </c>
      <c r="AX26" s="20">
        <v>1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7</v>
      </c>
      <c r="BL26" s="20">
        <v>0</v>
      </c>
      <c r="BM26" s="20">
        <v>8</v>
      </c>
      <c r="BN26" s="20">
        <v>28</v>
      </c>
      <c r="BO26" s="20">
        <v>6</v>
      </c>
      <c r="BP26" s="20">
        <v>1</v>
      </c>
      <c r="BQ26" s="20">
        <v>6</v>
      </c>
      <c r="BR26" s="20">
        <v>9</v>
      </c>
      <c r="BS26" s="20">
        <v>53</v>
      </c>
      <c r="BT26" s="20">
        <v>0</v>
      </c>
      <c r="BU26" s="20">
        <v>39</v>
      </c>
      <c r="BV26" s="20">
        <v>144</v>
      </c>
      <c r="BW26" s="20">
        <v>0</v>
      </c>
      <c r="BX26" s="20">
        <v>0</v>
      </c>
      <c r="BY26" s="20">
        <v>0</v>
      </c>
      <c r="BZ26" s="20">
        <v>0</v>
      </c>
    </row>
    <row r="27" spans="2:78" ht="20.100000000000001" customHeight="1" thickBot="1" x14ac:dyDescent="0.25">
      <c r="B27" s="6" t="s">
        <v>38</v>
      </c>
      <c r="C27" s="70">
        <v>51</v>
      </c>
      <c r="D27" s="70">
        <v>0</v>
      </c>
      <c r="E27" s="70">
        <v>29</v>
      </c>
      <c r="F27" s="70">
        <v>138</v>
      </c>
      <c r="G27" s="70">
        <v>0</v>
      </c>
      <c r="H27" s="70">
        <v>0</v>
      </c>
      <c r="I27" s="70">
        <v>1</v>
      </c>
      <c r="J27" s="70">
        <v>3</v>
      </c>
      <c r="K27" s="70">
        <v>0</v>
      </c>
      <c r="L27" s="70">
        <v>0</v>
      </c>
      <c r="M27" s="70">
        <v>1</v>
      </c>
      <c r="N27" s="70">
        <v>1</v>
      </c>
      <c r="O27" s="70">
        <v>0</v>
      </c>
      <c r="P27" s="70">
        <v>0</v>
      </c>
      <c r="Q27" s="70">
        <v>0</v>
      </c>
      <c r="R27" s="70">
        <v>0</v>
      </c>
      <c r="S27" s="70">
        <v>10</v>
      </c>
      <c r="T27" s="70">
        <v>0</v>
      </c>
      <c r="U27" s="70">
        <v>9</v>
      </c>
      <c r="V27" s="70">
        <v>5</v>
      </c>
      <c r="W27" s="70">
        <v>14</v>
      </c>
      <c r="X27" s="70">
        <v>0</v>
      </c>
      <c r="Y27" s="70">
        <v>3</v>
      </c>
      <c r="Z27" s="70">
        <v>42</v>
      </c>
      <c r="AA27" s="70">
        <v>0</v>
      </c>
      <c r="AB27" s="70">
        <v>0</v>
      </c>
      <c r="AC27" s="70">
        <v>0</v>
      </c>
      <c r="AD27" s="70">
        <v>0</v>
      </c>
      <c r="AE27" s="70">
        <v>0</v>
      </c>
      <c r="AF27" s="70">
        <v>0</v>
      </c>
      <c r="AG27" s="70">
        <v>1</v>
      </c>
      <c r="AH27" s="70">
        <v>2</v>
      </c>
      <c r="AI27" s="70">
        <v>0</v>
      </c>
      <c r="AJ27" s="70">
        <v>0</v>
      </c>
      <c r="AK27" s="70">
        <v>0</v>
      </c>
      <c r="AL27" s="70">
        <v>0</v>
      </c>
      <c r="AM27" s="70">
        <v>2</v>
      </c>
      <c r="AN27" s="70">
        <v>0</v>
      </c>
      <c r="AO27" s="70">
        <v>3</v>
      </c>
      <c r="AP27" s="70">
        <v>2</v>
      </c>
      <c r="AQ27" s="70">
        <v>6</v>
      </c>
      <c r="AR27" s="70">
        <v>0</v>
      </c>
      <c r="AS27" s="70">
        <v>4</v>
      </c>
      <c r="AT27" s="70">
        <v>38</v>
      </c>
      <c r="AU27" s="70">
        <v>1</v>
      </c>
      <c r="AV27" s="70">
        <v>0</v>
      </c>
      <c r="AW27" s="70">
        <v>0</v>
      </c>
      <c r="AX27" s="70">
        <v>1</v>
      </c>
      <c r="AY27" s="70">
        <v>0</v>
      </c>
      <c r="AZ27" s="70">
        <v>0</v>
      </c>
      <c r="BA27" s="70">
        <v>0</v>
      </c>
      <c r="BB27" s="70">
        <v>0</v>
      </c>
      <c r="BC27" s="70">
        <v>0</v>
      </c>
      <c r="BD27" s="70">
        <v>0</v>
      </c>
      <c r="BE27" s="70">
        <v>0</v>
      </c>
      <c r="BF27" s="70">
        <v>0</v>
      </c>
      <c r="BG27" s="70">
        <v>0</v>
      </c>
      <c r="BH27" s="70">
        <v>0</v>
      </c>
      <c r="BI27" s="70">
        <v>0</v>
      </c>
      <c r="BJ27" s="70">
        <v>0</v>
      </c>
      <c r="BK27" s="70">
        <v>0</v>
      </c>
      <c r="BL27" s="70">
        <v>0</v>
      </c>
      <c r="BM27" s="70">
        <v>0</v>
      </c>
      <c r="BN27" s="70">
        <v>4</v>
      </c>
      <c r="BO27" s="70">
        <v>1</v>
      </c>
      <c r="BP27" s="70">
        <v>0</v>
      </c>
      <c r="BQ27" s="70">
        <v>1</v>
      </c>
      <c r="BR27" s="70">
        <v>0</v>
      </c>
      <c r="BS27" s="70">
        <v>17</v>
      </c>
      <c r="BT27" s="70">
        <v>0</v>
      </c>
      <c r="BU27" s="70">
        <v>6</v>
      </c>
      <c r="BV27" s="70">
        <v>40</v>
      </c>
      <c r="BW27" s="70">
        <v>0</v>
      </c>
      <c r="BX27" s="70">
        <v>0</v>
      </c>
      <c r="BY27" s="70">
        <v>0</v>
      </c>
      <c r="BZ27" s="70">
        <v>0</v>
      </c>
    </row>
    <row r="28" spans="2:78" ht="20.100000000000001" customHeight="1" thickBot="1" x14ac:dyDescent="0.25">
      <c r="B28" s="7" t="s">
        <v>39</v>
      </c>
      <c r="C28" s="9">
        <v>4787</v>
      </c>
      <c r="D28" s="9">
        <v>110</v>
      </c>
      <c r="E28" s="9">
        <v>4349</v>
      </c>
      <c r="F28" s="9">
        <v>11632</v>
      </c>
      <c r="G28" s="9">
        <v>39</v>
      </c>
      <c r="H28" s="9">
        <v>0</v>
      </c>
      <c r="I28" s="9">
        <v>41</v>
      </c>
      <c r="J28" s="9">
        <v>98</v>
      </c>
      <c r="K28" s="9">
        <v>54</v>
      </c>
      <c r="L28" s="9">
        <v>0</v>
      </c>
      <c r="M28" s="9">
        <v>54</v>
      </c>
      <c r="N28" s="9">
        <v>69</v>
      </c>
      <c r="O28" s="9">
        <v>4</v>
      </c>
      <c r="P28" s="9">
        <v>0</v>
      </c>
      <c r="Q28" s="9">
        <v>2</v>
      </c>
      <c r="R28" s="9">
        <v>7</v>
      </c>
      <c r="S28" s="9">
        <v>187</v>
      </c>
      <c r="T28" s="9">
        <v>44</v>
      </c>
      <c r="U28" s="9">
        <v>234</v>
      </c>
      <c r="V28" s="9">
        <v>135</v>
      </c>
      <c r="W28" s="9">
        <v>1649</v>
      </c>
      <c r="X28" s="9">
        <v>11</v>
      </c>
      <c r="Y28" s="9">
        <v>1419</v>
      </c>
      <c r="Z28" s="9">
        <v>4312</v>
      </c>
      <c r="AA28" s="9">
        <v>11</v>
      </c>
      <c r="AB28" s="9">
        <v>2</v>
      </c>
      <c r="AC28" s="9">
        <v>15</v>
      </c>
      <c r="AD28" s="9">
        <v>11</v>
      </c>
      <c r="AE28" s="9">
        <v>59</v>
      </c>
      <c r="AF28" s="9">
        <v>0</v>
      </c>
      <c r="AG28" s="9">
        <v>58</v>
      </c>
      <c r="AH28" s="9">
        <v>170</v>
      </c>
      <c r="AI28" s="9">
        <v>0</v>
      </c>
      <c r="AJ28" s="9">
        <v>0</v>
      </c>
      <c r="AK28" s="9">
        <v>0</v>
      </c>
      <c r="AL28" s="9">
        <v>1</v>
      </c>
      <c r="AM28" s="9">
        <v>94</v>
      </c>
      <c r="AN28" s="9">
        <v>7</v>
      </c>
      <c r="AO28" s="9">
        <v>67</v>
      </c>
      <c r="AP28" s="9">
        <v>146</v>
      </c>
      <c r="AQ28" s="9">
        <v>819</v>
      </c>
      <c r="AR28" s="9">
        <v>0</v>
      </c>
      <c r="AS28" s="9">
        <v>742</v>
      </c>
      <c r="AT28" s="9">
        <v>1931</v>
      </c>
      <c r="AU28" s="9">
        <v>130</v>
      </c>
      <c r="AV28" s="9">
        <v>0</v>
      </c>
      <c r="AW28" s="9">
        <v>134</v>
      </c>
      <c r="AX28" s="9">
        <v>166</v>
      </c>
      <c r="AY28" s="9">
        <v>0</v>
      </c>
      <c r="AZ28" s="9">
        <v>0</v>
      </c>
      <c r="BA28" s="9">
        <v>0</v>
      </c>
      <c r="BB28" s="9">
        <v>0</v>
      </c>
      <c r="BC28" s="9">
        <v>8</v>
      </c>
      <c r="BD28" s="9">
        <v>0</v>
      </c>
      <c r="BE28" s="9">
        <v>9</v>
      </c>
      <c r="BF28" s="9">
        <v>12</v>
      </c>
      <c r="BG28" s="9">
        <v>3</v>
      </c>
      <c r="BH28" s="9">
        <v>0</v>
      </c>
      <c r="BI28" s="9">
        <v>1</v>
      </c>
      <c r="BJ28" s="9">
        <v>4</v>
      </c>
      <c r="BK28" s="9">
        <v>154</v>
      </c>
      <c r="BL28" s="9">
        <v>0</v>
      </c>
      <c r="BM28" s="9">
        <v>149</v>
      </c>
      <c r="BN28" s="9">
        <v>549</v>
      </c>
      <c r="BO28" s="9">
        <v>122</v>
      </c>
      <c r="BP28" s="9">
        <v>33</v>
      </c>
      <c r="BQ28" s="9">
        <v>211</v>
      </c>
      <c r="BR28" s="9">
        <v>185</v>
      </c>
      <c r="BS28" s="9">
        <v>1454</v>
      </c>
      <c r="BT28" s="9">
        <v>13</v>
      </c>
      <c r="BU28" s="9">
        <v>1213</v>
      </c>
      <c r="BV28" s="9">
        <v>3839</v>
      </c>
      <c r="BW28" s="9">
        <v>0</v>
      </c>
      <c r="BX28" s="9">
        <v>0</v>
      </c>
      <c r="BY28" s="9">
        <v>0</v>
      </c>
      <c r="BZ28" s="9">
        <v>0</v>
      </c>
    </row>
  </sheetData>
  <mergeCells count="19">
    <mergeCell ref="BW9:BZ9"/>
    <mergeCell ref="AY9:BB9"/>
    <mergeCell ref="BC9:BF9"/>
    <mergeCell ref="BG9:BJ9"/>
    <mergeCell ref="BK9:BN9"/>
    <mergeCell ref="BO9:BR9"/>
    <mergeCell ref="BS9:BV9"/>
    <mergeCell ref="AU9:AX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6" t="s">
        <v>101</v>
      </c>
      <c r="D9" s="74"/>
      <c r="E9" s="74"/>
      <c r="F9" s="76" t="s">
        <v>102</v>
      </c>
      <c r="G9" s="74"/>
      <c r="H9" s="74"/>
      <c r="I9" s="76" t="s">
        <v>103</v>
      </c>
      <c r="J9" s="74"/>
      <c r="K9" s="74"/>
      <c r="L9" s="76" t="s">
        <v>104</v>
      </c>
      <c r="M9" s="74"/>
      <c r="N9" s="74"/>
    </row>
    <row r="10" spans="2:14" ht="42" customHeight="1" thickBot="1" x14ac:dyDescent="0.25">
      <c r="C10" s="8" t="s">
        <v>48</v>
      </c>
      <c r="D10" s="8" t="s">
        <v>51</v>
      </c>
      <c r="E10" s="8" t="s">
        <v>105</v>
      </c>
      <c r="F10" s="8" t="s">
        <v>48</v>
      </c>
      <c r="G10" s="8" t="s">
        <v>51</v>
      </c>
      <c r="H10" s="8" t="s">
        <v>105</v>
      </c>
      <c r="I10" s="8" t="s">
        <v>48</v>
      </c>
      <c r="J10" s="8" t="s">
        <v>51</v>
      </c>
      <c r="K10" s="8" t="s">
        <v>105</v>
      </c>
      <c r="L10" s="8" t="s">
        <v>48</v>
      </c>
      <c r="M10" s="8" t="s">
        <v>51</v>
      </c>
      <c r="N10" s="8" t="s">
        <v>105</v>
      </c>
    </row>
    <row r="11" spans="2:14" ht="20.100000000000001" customHeight="1" thickBot="1" x14ac:dyDescent="0.25">
      <c r="B11" s="3" t="s">
        <v>22</v>
      </c>
      <c r="C11" s="20">
        <v>263</v>
      </c>
      <c r="D11" s="20">
        <v>249</v>
      </c>
      <c r="E11" s="20">
        <v>381</v>
      </c>
      <c r="F11" s="20">
        <v>41</v>
      </c>
      <c r="G11" s="20">
        <v>39</v>
      </c>
      <c r="H11" s="20">
        <v>52</v>
      </c>
      <c r="I11" s="20">
        <v>191</v>
      </c>
      <c r="J11" s="20">
        <v>178</v>
      </c>
      <c r="K11" s="20">
        <v>302</v>
      </c>
      <c r="L11" s="20">
        <v>31</v>
      </c>
      <c r="M11" s="20">
        <v>32</v>
      </c>
      <c r="N11" s="20">
        <v>27</v>
      </c>
    </row>
    <row r="12" spans="2:14" ht="20.100000000000001" customHeight="1" thickBot="1" x14ac:dyDescent="0.25">
      <c r="B12" s="4" t="s">
        <v>23</v>
      </c>
      <c r="C12" s="20">
        <v>29</v>
      </c>
      <c r="D12" s="20">
        <v>27</v>
      </c>
      <c r="E12" s="20">
        <v>51</v>
      </c>
      <c r="F12" s="20">
        <v>4</v>
      </c>
      <c r="G12" s="20">
        <v>3</v>
      </c>
      <c r="H12" s="20">
        <v>6</v>
      </c>
      <c r="I12" s="20">
        <v>24</v>
      </c>
      <c r="J12" s="20">
        <v>24</v>
      </c>
      <c r="K12" s="20">
        <v>44</v>
      </c>
      <c r="L12" s="20">
        <v>1</v>
      </c>
      <c r="M12" s="20">
        <v>0</v>
      </c>
      <c r="N12" s="20">
        <v>1</v>
      </c>
    </row>
    <row r="13" spans="2:14" ht="20.100000000000001" customHeight="1" thickBot="1" x14ac:dyDescent="0.25">
      <c r="B13" s="4" t="s">
        <v>24</v>
      </c>
      <c r="C13" s="20">
        <v>22</v>
      </c>
      <c r="D13" s="20">
        <v>25</v>
      </c>
      <c r="E13" s="20">
        <v>17</v>
      </c>
      <c r="F13" s="20">
        <v>5</v>
      </c>
      <c r="G13" s="20">
        <v>5</v>
      </c>
      <c r="H13" s="20">
        <v>3</v>
      </c>
      <c r="I13" s="20">
        <v>9</v>
      </c>
      <c r="J13" s="20">
        <v>13</v>
      </c>
      <c r="K13" s="20">
        <v>8</v>
      </c>
      <c r="L13" s="20">
        <v>8</v>
      </c>
      <c r="M13" s="20">
        <v>7</v>
      </c>
      <c r="N13" s="20">
        <v>6</v>
      </c>
    </row>
    <row r="14" spans="2:14" ht="20.100000000000001" customHeight="1" thickBot="1" x14ac:dyDescent="0.25">
      <c r="B14" s="4" t="s">
        <v>25</v>
      </c>
      <c r="C14" s="20">
        <v>22</v>
      </c>
      <c r="D14" s="20">
        <v>39</v>
      </c>
      <c r="E14" s="20">
        <v>40</v>
      </c>
      <c r="F14" s="20">
        <v>9</v>
      </c>
      <c r="G14" s="20">
        <v>17</v>
      </c>
      <c r="H14" s="20">
        <v>14</v>
      </c>
      <c r="I14" s="20">
        <v>9</v>
      </c>
      <c r="J14" s="20">
        <v>13</v>
      </c>
      <c r="K14" s="20">
        <v>21</v>
      </c>
      <c r="L14" s="20">
        <v>4</v>
      </c>
      <c r="M14" s="20">
        <v>9</v>
      </c>
      <c r="N14" s="20">
        <v>5</v>
      </c>
    </row>
    <row r="15" spans="2:14" ht="20.100000000000001" customHeight="1" thickBot="1" x14ac:dyDescent="0.25">
      <c r="B15" s="4" t="s">
        <v>26</v>
      </c>
      <c r="C15" s="20">
        <v>54</v>
      </c>
      <c r="D15" s="20">
        <v>50</v>
      </c>
      <c r="E15" s="20">
        <v>64</v>
      </c>
      <c r="F15" s="20">
        <v>12</v>
      </c>
      <c r="G15" s="20">
        <v>7</v>
      </c>
      <c r="H15" s="20">
        <v>10</v>
      </c>
      <c r="I15" s="20">
        <v>41</v>
      </c>
      <c r="J15" s="20">
        <v>42</v>
      </c>
      <c r="K15" s="20">
        <v>53</v>
      </c>
      <c r="L15" s="20">
        <v>1</v>
      </c>
      <c r="M15" s="20">
        <v>1</v>
      </c>
      <c r="N15" s="20">
        <v>1</v>
      </c>
    </row>
    <row r="16" spans="2:14" ht="20.100000000000001" customHeight="1" thickBot="1" x14ac:dyDescent="0.25">
      <c r="B16" s="4" t="s">
        <v>27</v>
      </c>
      <c r="C16" s="20">
        <v>14</v>
      </c>
      <c r="D16" s="20">
        <v>20</v>
      </c>
      <c r="E16" s="20">
        <v>22</v>
      </c>
      <c r="F16" s="20">
        <v>3</v>
      </c>
      <c r="G16" s="20">
        <v>3</v>
      </c>
      <c r="H16" s="20">
        <v>1</v>
      </c>
      <c r="I16" s="20">
        <v>11</v>
      </c>
      <c r="J16" s="20">
        <v>15</v>
      </c>
      <c r="K16" s="20">
        <v>21</v>
      </c>
      <c r="L16" s="20">
        <v>0</v>
      </c>
      <c r="M16" s="20">
        <v>2</v>
      </c>
      <c r="N16" s="20">
        <v>0</v>
      </c>
    </row>
    <row r="17" spans="2:14" ht="20.100000000000001" customHeight="1" thickBot="1" x14ac:dyDescent="0.25">
      <c r="B17" s="4" t="s">
        <v>28</v>
      </c>
      <c r="C17" s="20">
        <v>40</v>
      </c>
      <c r="D17" s="20">
        <v>29</v>
      </c>
      <c r="E17" s="20">
        <v>53</v>
      </c>
      <c r="F17" s="20">
        <v>10</v>
      </c>
      <c r="G17" s="20">
        <v>9</v>
      </c>
      <c r="H17" s="20">
        <v>17</v>
      </c>
      <c r="I17" s="20">
        <v>30</v>
      </c>
      <c r="J17" s="20">
        <v>20</v>
      </c>
      <c r="K17" s="20">
        <v>36</v>
      </c>
      <c r="L17" s="20">
        <v>0</v>
      </c>
      <c r="M17" s="20">
        <v>0</v>
      </c>
      <c r="N17" s="20">
        <v>0</v>
      </c>
    </row>
    <row r="18" spans="2:14" ht="20.100000000000001" customHeight="1" thickBot="1" x14ac:dyDescent="0.25">
      <c r="B18" s="4" t="s">
        <v>29</v>
      </c>
      <c r="C18" s="20">
        <v>25</v>
      </c>
      <c r="D18" s="20">
        <v>20</v>
      </c>
      <c r="E18" s="20">
        <v>52</v>
      </c>
      <c r="F18" s="20">
        <v>8</v>
      </c>
      <c r="G18" s="20">
        <v>4</v>
      </c>
      <c r="H18" s="20">
        <v>14</v>
      </c>
      <c r="I18" s="20">
        <v>17</v>
      </c>
      <c r="J18" s="20">
        <v>16</v>
      </c>
      <c r="K18" s="20">
        <v>37</v>
      </c>
      <c r="L18" s="20">
        <v>0</v>
      </c>
      <c r="M18" s="20">
        <v>0</v>
      </c>
      <c r="N18" s="20">
        <v>1</v>
      </c>
    </row>
    <row r="19" spans="2:14" ht="20.100000000000001" customHeight="1" thickBot="1" x14ac:dyDescent="0.25">
      <c r="B19" s="4" t="s">
        <v>30</v>
      </c>
      <c r="C19" s="20">
        <v>262</v>
      </c>
      <c r="D19" s="20">
        <v>246</v>
      </c>
      <c r="E19" s="20">
        <v>363</v>
      </c>
      <c r="F19" s="20">
        <v>82</v>
      </c>
      <c r="G19" s="20">
        <v>91</v>
      </c>
      <c r="H19" s="20">
        <v>104</v>
      </c>
      <c r="I19" s="20">
        <v>166</v>
      </c>
      <c r="J19" s="20">
        <v>140</v>
      </c>
      <c r="K19" s="20">
        <v>247</v>
      </c>
      <c r="L19" s="20">
        <v>14</v>
      </c>
      <c r="M19" s="20">
        <v>15</v>
      </c>
      <c r="N19" s="20">
        <v>12</v>
      </c>
    </row>
    <row r="20" spans="2:14" ht="20.100000000000001" customHeight="1" thickBot="1" x14ac:dyDescent="0.25">
      <c r="B20" s="4" t="s">
        <v>31</v>
      </c>
      <c r="C20" s="20">
        <v>149</v>
      </c>
      <c r="D20" s="20">
        <v>119</v>
      </c>
      <c r="E20" s="20">
        <v>199</v>
      </c>
      <c r="F20" s="20">
        <v>62</v>
      </c>
      <c r="G20" s="20">
        <v>38</v>
      </c>
      <c r="H20" s="20">
        <v>74</v>
      </c>
      <c r="I20" s="20">
        <v>84</v>
      </c>
      <c r="J20" s="20">
        <v>79</v>
      </c>
      <c r="K20" s="20">
        <v>121</v>
      </c>
      <c r="L20" s="20">
        <v>3</v>
      </c>
      <c r="M20" s="20">
        <v>2</v>
      </c>
      <c r="N20" s="20">
        <v>4</v>
      </c>
    </row>
    <row r="21" spans="2:14" ht="20.100000000000001" customHeight="1" thickBot="1" x14ac:dyDescent="0.25">
      <c r="B21" s="4" t="s">
        <v>32</v>
      </c>
      <c r="C21" s="20">
        <v>21</v>
      </c>
      <c r="D21" s="20">
        <v>14</v>
      </c>
      <c r="E21" s="20">
        <v>14</v>
      </c>
      <c r="F21" s="20">
        <v>7</v>
      </c>
      <c r="G21" s="20">
        <v>5</v>
      </c>
      <c r="H21" s="20">
        <v>4</v>
      </c>
      <c r="I21" s="20">
        <v>14</v>
      </c>
      <c r="J21" s="20">
        <v>9</v>
      </c>
      <c r="K21" s="20">
        <v>10</v>
      </c>
      <c r="L21" s="20">
        <v>0</v>
      </c>
      <c r="M21" s="20">
        <v>0</v>
      </c>
      <c r="N21" s="20">
        <v>0</v>
      </c>
    </row>
    <row r="22" spans="2:14" ht="20.100000000000001" customHeight="1" thickBot="1" x14ac:dyDescent="0.25">
      <c r="B22" s="4" t="s">
        <v>33</v>
      </c>
      <c r="C22" s="20">
        <v>67</v>
      </c>
      <c r="D22" s="20">
        <v>54</v>
      </c>
      <c r="E22" s="20">
        <v>108</v>
      </c>
      <c r="F22" s="20">
        <v>19</v>
      </c>
      <c r="G22" s="20">
        <v>18</v>
      </c>
      <c r="H22" s="20">
        <v>28</v>
      </c>
      <c r="I22" s="20">
        <v>45</v>
      </c>
      <c r="J22" s="20">
        <v>33</v>
      </c>
      <c r="K22" s="20">
        <v>74</v>
      </c>
      <c r="L22" s="20">
        <v>3</v>
      </c>
      <c r="M22" s="20">
        <v>3</v>
      </c>
      <c r="N22" s="20">
        <v>6</v>
      </c>
    </row>
    <row r="23" spans="2:14" ht="20.100000000000001" customHeight="1" thickBot="1" x14ac:dyDescent="0.25">
      <c r="B23" s="4" t="s">
        <v>34</v>
      </c>
      <c r="C23" s="20">
        <v>158</v>
      </c>
      <c r="D23" s="20">
        <v>152</v>
      </c>
      <c r="E23" s="20">
        <v>160</v>
      </c>
      <c r="F23" s="20">
        <v>44</v>
      </c>
      <c r="G23" s="20">
        <v>34</v>
      </c>
      <c r="H23" s="20">
        <v>35</v>
      </c>
      <c r="I23" s="20">
        <v>95</v>
      </c>
      <c r="J23" s="20">
        <v>106</v>
      </c>
      <c r="K23" s="20">
        <v>113</v>
      </c>
      <c r="L23" s="20">
        <v>19</v>
      </c>
      <c r="M23" s="20">
        <v>12</v>
      </c>
      <c r="N23" s="20">
        <v>12</v>
      </c>
    </row>
    <row r="24" spans="2:14" ht="20.100000000000001" customHeight="1" thickBot="1" x14ac:dyDescent="0.25">
      <c r="B24" s="4" t="s">
        <v>35</v>
      </c>
      <c r="C24" s="20">
        <v>47</v>
      </c>
      <c r="D24" s="20">
        <v>46</v>
      </c>
      <c r="E24" s="20">
        <v>91</v>
      </c>
      <c r="F24" s="20">
        <v>12</v>
      </c>
      <c r="G24" s="20">
        <v>10</v>
      </c>
      <c r="H24" s="20">
        <v>4</v>
      </c>
      <c r="I24" s="20">
        <v>29</v>
      </c>
      <c r="J24" s="20">
        <v>30</v>
      </c>
      <c r="K24" s="20">
        <v>65</v>
      </c>
      <c r="L24" s="20">
        <v>6</v>
      </c>
      <c r="M24" s="20">
        <v>6</v>
      </c>
      <c r="N24" s="20">
        <v>22</v>
      </c>
    </row>
    <row r="25" spans="2:14" ht="20.100000000000001" customHeight="1" thickBot="1" x14ac:dyDescent="0.25">
      <c r="B25" s="4" t="s">
        <v>36</v>
      </c>
      <c r="C25" s="20">
        <v>17</v>
      </c>
      <c r="D25" s="20">
        <v>12</v>
      </c>
      <c r="E25" s="20">
        <v>42</v>
      </c>
      <c r="F25" s="20">
        <v>5</v>
      </c>
      <c r="G25" s="20">
        <v>4</v>
      </c>
      <c r="H25" s="20">
        <v>2</v>
      </c>
      <c r="I25" s="20">
        <v>12</v>
      </c>
      <c r="J25" s="20">
        <v>8</v>
      </c>
      <c r="K25" s="20">
        <v>40</v>
      </c>
      <c r="L25" s="20">
        <v>0</v>
      </c>
      <c r="M25" s="20">
        <v>0</v>
      </c>
      <c r="N25" s="20">
        <v>0</v>
      </c>
    </row>
    <row r="26" spans="2:14" ht="20.100000000000001" customHeight="1" thickBot="1" x14ac:dyDescent="0.25">
      <c r="B26" s="5" t="s">
        <v>37</v>
      </c>
      <c r="C26" s="20">
        <v>61</v>
      </c>
      <c r="D26" s="20">
        <v>33</v>
      </c>
      <c r="E26" s="20">
        <v>130</v>
      </c>
      <c r="F26" s="20">
        <v>6</v>
      </c>
      <c r="G26" s="20">
        <v>7</v>
      </c>
      <c r="H26" s="20">
        <v>14</v>
      </c>
      <c r="I26" s="20">
        <v>36</v>
      </c>
      <c r="J26" s="20">
        <v>13</v>
      </c>
      <c r="K26" s="20">
        <v>91</v>
      </c>
      <c r="L26" s="20">
        <v>19</v>
      </c>
      <c r="M26" s="20">
        <v>13</v>
      </c>
      <c r="N26" s="20">
        <v>25</v>
      </c>
    </row>
    <row r="27" spans="2:14" ht="20.100000000000001" customHeight="1" thickBot="1" x14ac:dyDescent="0.25">
      <c r="B27" s="6" t="s">
        <v>38</v>
      </c>
      <c r="C27" s="70">
        <v>16</v>
      </c>
      <c r="D27" s="70">
        <v>7</v>
      </c>
      <c r="E27" s="70">
        <v>18</v>
      </c>
      <c r="F27" s="70">
        <v>0</v>
      </c>
      <c r="G27" s="70">
        <v>0</v>
      </c>
      <c r="H27" s="70">
        <v>0</v>
      </c>
      <c r="I27" s="70">
        <v>16</v>
      </c>
      <c r="J27" s="70">
        <v>7</v>
      </c>
      <c r="K27" s="70">
        <v>18</v>
      </c>
      <c r="L27" s="70">
        <v>0</v>
      </c>
      <c r="M27" s="70">
        <v>0</v>
      </c>
      <c r="N27" s="70">
        <v>0</v>
      </c>
    </row>
    <row r="28" spans="2:14" ht="20.100000000000001" customHeight="1" thickBot="1" x14ac:dyDescent="0.25">
      <c r="B28" s="7" t="s">
        <v>39</v>
      </c>
      <c r="C28" s="9">
        <v>1267</v>
      </c>
      <c r="D28" s="9">
        <v>1142</v>
      </c>
      <c r="E28" s="9">
        <v>1805</v>
      </c>
      <c r="F28" s="9">
        <v>329</v>
      </c>
      <c r="G28" s="69">
        <v>294</v>
      </c>
      <c r="H28" s="9">
        <v>382</v>
      </c>
      <c r="I28" s="9">
        <v>829</v>
      </c>
      <c r="J28" s="9">
        <v>746</v>
      </c>
      <c r="K28" s="9">
        <v>1301</v>
      </c>
      <c r="L28" s="69">
        <v>109</v>
      </c>
      <c r="M28" s="9">
        <v>102</v>
      </c>
      <c r="N28" s="9">
        <v>122</v>
      </c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8"/>
      <c r="C9" s="76" t="s">
        <v>106</v>
      </c>
      <c r="D9" s="74"/>
      <c r="E9" s="77"/>
      <c r="F9" s="76" t="s">
        <v>107</v>
      </c>
      <c r="G9" s="74"/>
      <c r="H9" s="74"/>
      <c r="I9" s="76" t="s">
        <v>108</v>
      </c>
      <c r="J9" s="74"/>
      <c r="K9" s="74"/>
      <c r="L9" s="76" t="s">
        <v>109</v>
      </c>
      <c r="M9" s="74"/>
      <c r="N9" s="74"/>
      <c r="O9" s="76" t="s">
        <v>110</v>
      </c>
      <c r="P9" s="74"/>
      <c r="Q9" s="74"/>
      <c r="R9" s="76" t="s">
        <v>111</v>
      </c>
      <c r="S9" s="74"/>
      <c r="T9" s="74"/>
      <c r="U9" s="76" t="s">
        <v>112</v>
      </c>
      <c r="V9" s="74"/>
      <c r="W9" s="74"/>
      <c r="X9" s="76" t="s">
        <v>113</v>
      </c>
      <c r="Y9" s="74"/>
      <c r="Z9" s="74"/>
      <c r="AA9" s="76" t="s">
        <v>114</v>
      </c>
      <c r="AB9" s="74"/>
      <c r="AC9" s="74"/>
      <c r="AD9" s="76" t="s">
        <v>115</v>
      </c>
      <c r="AE9" s="74"/>
      <c r="AF9" s="74"/>
      <c r="AG9" s="76" t="s">
        <v>116</v>
      </c>
      <c r="AH9" s="74"/>
      <c r="AI9" s="74"/>
    </row>
    <row r="10" spans="2:35" ht="42.75" customHeight="1" thickBot="1" x14ac:dyDescent="0.25">
      <c r="B10" s="78"/>
      <c r="C10" s="8" t="s">
        <v>117</v>
      </c>
      <c r="D10" s="8" t="s">
        <v>51</v>
      </c>
      <c r="E10" s="8" t="s">
        <v>52</v>
      </c>
      <c r="F10" s="8" t="s">
        <v>118</v>
      </c>
      <c r="G10" s="8" t="s">
        <v>51</v>
      </c>
      <c r="H10" s="8" t="s">
        <v>52</v>
      </c>
      <c r="I10" s="8" t="s">
        <v>118</v>
      </c>
      <c r="J10" s="8" t="s">
        <v>51</v>
      </c>
      <c r="K10" s="8" t="s">
        <v>52</v>
      </c>
      <c r="L10" s="8" t="s">
        <v>118</v>
      </c>
      <c r="M10" s="8" t="s">
        <v>51</v>
      </c>
      <c r="N10" s="8" t="s">
        <v>52</v>
      </c>
      <c r="O10" s="8" t="s">
        <v>118</v>
      </c>
      <c r="P10" s="8" t="s">
        <v>51</v>
      </c>
      <c r="Q10" s="8" t="s">
        <v>52</v>
      </c>
      <c r="R10" s="8" t="s">
        <v>118</v>
      </c>
      <c r="S10" s="8" t="s">
        <v>51</v>
      </c>
      <c r="T10" s="8" t="s">
        <v>52</v>
      </c>
      <c r="U10" s="8" t="s">
        <v>118</v>
      </c>
      <c r="V10" s="8" t="s">
        <v>51</v>
      </c>
      <c r="W10" s="8" t="s">
        <v>52</v>
      </c>
      <c r="X10" s="8" t="s">
        <v>118</v>
      </c>
      <c r="Y10" s="8" t="s">
        <v>51</v>
      </c>
      <c r="Z10" s="8" t="s">
        <v>52</v>
      </c>
      <c r="AA10" s="8" t="s">
        <v>118</v>
      </c>
      <c r="AB10" s="8" t="s">
        <v>51</v>
      </c>
      <c r="AC10" s="8" t="s">
        <v>52</v>
      </c>
      <c r="AD10" s="8" t="s">
        <v>118</v>
      </c>
      <c r="AE10" s="8" t="s">
        <v>51</v>
      </c>
      <c r="AF10" s="8" t="s">
        <v>52</v>
      </c>
      <c r="AG10" s="8" t="s">
        <v>118</v>
      </c>
      <c r="AH10" s="8" t="s">
        <v>51</v>
      </c>
      <c r="AI10" s="8" t="s">
        <v>52</v>
      </c>
    </row>
    <row r="11" spans="2:35" ht="20.100000000000001" customHeight="1" thickBot="1" x14ac:dyDescent="0.25">
      <c r="B11" s="3" t="s">
        <v>22</v>
      </c>
      <c r="C11" s="20">
        <v>431</v>
      </c>
      <c r="D11" s="20">
        <v>415</v>
      </c>
      <c r="E11" s="20">
        <v>83</v>
      </c>
      <c r="F11" s="20">
        <v>393</v>
      </c>
      <c r="G11" s="20">
        <v>377</v>
      </c>
      <c r="H11" s="20">
        <v>74</v>
      </c>
      <c r="I11" s="20">
        <v>20</v>
      </c>
      <c r="J11" s="20">
        <v>21</v>
      </c>
      <c r="K11" s="20">
        <v>0</v>
      </c>
      <c r="L11" s="20">
        <v>0</v>
      </c>
      <c r="M11" s="20">
        <v>0</v>
      </c>
      <c r="N11" s="20">
        <v>0</v>
      </c>
      <c r="O11" s="20">
        <v>15</v>
      </c>
      <c r="P11" s="20">
        <v>16</v>
      </c>
      <c r="Q11" s="20">
        <v>7</v>
      </c>
      <c r="R11" s="20">
        <v>3</v>
      </c>
      <c r="S11" s="20">
        <v>1</v>
      </c>
      <c r="T11" s="20">
        <v>2</v>
      </c>
      <c r="U11" s="20">
        <v>62</v>
      </c>
      <c r="V11" s="20">
        <v>59</v>
      </c>
      <c r="W11" s="20">
        <v>10</v>
      </c>
      <c r="X11" s="20">
        <v>62</v>
      </c>
      <c r="Y11" s="20">
        <v>59</v>
      </c>
      <c r="Z11" s="20">
        <v>10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</row>
    <row r="12" spans="2:35" ht="20.100000000000001" customHeight="1" thickBot="1" x14ac:dyDescent="0.25">
      <c r="B12" s="4" t="s">
        <v>23</v>
      </c>
      <c r="C12" s="21">
        <v>84</v>
      </c>
      <c r="D12" s="21">
        <v>87</v>
      </c>
      <c r="E12" s="21">
        <v>2</v>
      </c>
      <c r="F12" s="21">
        <v>84</v>
      </c>
      <c r="G12" s="21">
        <v>87</v>
      </c>
      <c r="H12" s="21">
        <v>2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12</v>
      </c>
      <c r="V12" s="21">
        <v>15</v>
      </c>
      <c r="W12" s="21">
        <v>2</v>
      </c>
      <c r="X12" s="21">
        <v>12</v>
      </c>
      <c r="Y12" s="21">
        <v>15</v>
      </c>
      <c r="Z12" s="21">
        <v>2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</row>
    <row r="13" spans="2:35" ht="20.100000000000001" customHeight="1" thickBot="1" x14ac:dyDescent="0.25">
      <c r="B13" s="4" t="s">
        <v>24</v>
      </c>
      <c r="C13" s="21">
        <v>53</v>
      </c>
      <c r="D13" s="21">
        <v>48</v>
      </c>
      <c r="E13" s="21">
        <v>12</v>
      </c>
      <c r="F13" s="21">
        <v>53</v>
      </c>
      <c r="G13" s="21">
        <v>48</v>
      </c>
      <c r="H13" s="21">
        <v>12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3</v>
      </c>
      <c r="V13" s="21">
        <v>3</v>
      </c>
      <c r="W13" s="21">
        <v>1</v>
      </c>
      <c r="X13" s="21">
        <v>3</v>
      </c>
      <c r="Y13" s="21">
        <v>3</v>
      </c>
      <c r="Z13" s="21">
        <v>1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</row>
    <row r="14" spans="2:35" ht="20.100000000000001" customHeight="1" thickBot="1" x14ac:dyDescent="0.25">
      <c r="B14" s="4" t="s">
        <v>25</v>
      </c>
      <c r="C14" s="21">
        <v>72</v>
      </c>
      <c r="D14" s="21">
        <v>90</v>
      </c>
      <c r="E14" s="21">
        <v>19</v>
      </c>
      <c r="F14" s="21">
        <v>72</v>
      </c>
      <c r="G14" s="21">
        <v>90</v>
      </c>
      <c r="H14" s="21">
        <v>19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17</v>
      </c>
      <c r="V14" s="21">
        <v>19</v>
      </c>
      <c r="W14" s="21">
        <v>5</v>
      </c>
      <c r="X14" s="21">
        <v>17</v>
      </c>
      <c r="Y14" s="21">
        <v>19</v>
      </c>
      <c r="Z14" s="21">
        <v>5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</row>
    <row r="15" spans="2:35" ht="20.100000000000001" customHeight="1" thickBot="1" x14ac:dyDescent="0.25">
      <c r="B15" s="4" t="s">
        <v>26</v>
      </c>
      <c r="C15" s="21">
        <v>99</v>
      </c>
      <c r="D15" s="21">
        <v>101</v>
      </c>
      <c r="E15" s="21">
        <v>11</v>
      </c>
      <c r="F15" s="21">
        <v>97</v>
      </c>
      <c r="G15" s="21">
        <v>99</v>
      </c>
      <c r="H15" s="21">
        <v>11</v>
      </c>
      <c r="I15" s="21">
        <v>2</v>
      </c>
      <c r="J15" s="21">
        <v>2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42</v>
      </c>
      <c r="V15" s="21">
        <v>43</v>
      </c>
      <c r="W15" s="21">
        <v>3</v>
      </c>
      <c r="X15" s="21">
        <v>42</v>
      </c>
      <c r="Y15" s="21">
        <v>43</v>
      </c>
      <c r="Z15" s="21">
        <v>3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</row>
    <row r="16" spans="2:35" ht="20.100000000000001" customHeight="1" thickBot="1" x14ac:dyDescent="0.25">
      <c r="B16" s="4" t="s">
        <v>27</v>
      </c>
      <c r="C16" s="21">
        <v>47</v>
      </c>
      <c r="D16" s="21">
        <v>42</v>
      </c>
      <c r="E16" s="21">
        <v>10</v>
      </c>
      <c r="F16" s="21">
        <v>47</v>
      </c>
      <c r="G16" s="21">
        <v>42</v>
      </c>
      <c r="H16" s="21">
        <v>10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7</v>
      </c>
      <c r="V16" s="21">
        <v>5</v>
      </c>
      <c r="W16" s="21">
        <v>5</v>
      </c>
      <c r="X16" s="21">
        <v>5</v>
      </c>
      <c r="Y16" s="21">
        <v>5</v>
      </c>
      <c r="Z16" s="21">
        <v>3</v>
      </c>
      <c r="AA16" s="21">
        <v>2</v>
      </c>
      <c r="AB16" s="21">
        <v>0</v>
      </c>
      <c r="AC16" s="21">
        <v>2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</row>
    <row r="17" spans="2:35" ht="20.100000000000001" customHeight="1" thickBot="1" x14ac:dyDescent="0.25">
      <c r="B17" s="4" t="s">
        <v>28</v>
      </c>
      <c r="C17" s="21">
        <v>118</v>
      </c>
      <c r="D17" s="21">
        <v>112</v>
      </c>
      <c r="E17" s="21">
        <v>14</v>
      </c>
      <c r="F17" s="21">
        <v>118</v>
      </c>
      <c r="G17" s="21">
        <v>112</v>
      </c>
      <c r="H17" s="21">
        <v>14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10</v>
      </c>
      <c r="V17" s="21">
        <v>9</v>
      </c>
      <c r="W17" s="21">
        <v>14</v>
      </c>
      <c r="X17" s="21">
        <v>10</v>
      </c>
      <c r="Y17" s="21">
        <v>9</v>
      </c>
      <c r="Z17" s="21">
        <v>14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</row>
    <row r="18" spans="2:35" ht="20.100000000000001" customHeight="1" thickBot="1" x14ac:dyDescent="0.25">
      <c r="B18" s="4" t="s">
        <v>29</v>
      </c>
      <c r="C18" s="21">
        <v>50</v>
      </c>
      <c r="D18" s="21">
        <v>49</v>
      </c>
      <c r="E18" s="21">
        <v>17</v>
      </c>
      <c r="F18" s="21">
        <v>50</v>
      </c>
      <c r="G18" s="21">
        <v>49</v>
      </c>
      <c r="H18" s="21">
        <v>17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6</v>
      </c>
      <c r="V18" s="21">
        <v>4</v>
      </c>
      <c r="W18" s="21">
        <v>12</v>
      </c>
      <c r="X18" s="21">
        <v>6</v>
      </c>
      <c r="Y18" s="21">
        <v>4</v>
      </c>
      <c r="Z18" s="21">
        <v>12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</row>
    <row r="19" spans="2:35" ht="20.100000000000001" customHeight="1" thickBot="1" x14ac:dyDescent="0.25">
      <c r="B19" s="4" t="s">
        <v>30</v>
      </c>
      <c r="C19" s="21">
        <v>489</v>
      </c>
      <c r="D19" s="21">
        <v>524</v>
      </c>
      <c r="E19" s="21">
        <v>81</v>
      </c>
      <c r="F19" s="21">
        <v>487</v>
      </c>
      <c r="G19" s="21">
        <v>523</v>
      </c>
      <c r="H19" s="21">
        <v>80</v>
      </c>
      <c r="I19" s="21">
        <v>2</v>
      </c>
      <c r="J19" s="21">
        <v>1</v>
      </c>
      <c r="K19" s="21">
        <v>1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108</v>
      </c>
      <c r="V19" s="21">
        <v>101</v>
      </c>
      <c r="W19" s="21">
        <v>13</v>
      </c>
      <c r="X19" s="21">
        <v>108</v>
      </c>
      <c r="Y19" s="21">
        <v>101</v>
      </c>
      <c r="Z19" s="21">
        <v>12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1</v>
      </c>
      <c r="AG19" s="21">
        <v>0</v>
      </c>
      <c r="AH19" s="21">
        <v>0</v>
      </c>
      <c r="AI19" s="21">
        <v>0</v>
      </c>
    </row>
    <row r="20" spans="2:35" ht="20.100000000000001" customHeight="1" thickBot="1" x14ac:dyDescent="0.25">
      <c r="B20" s="4" t="s">
        <v>31</v>
      </c>
      <c r="C20" s="21">
        <v>262</v>
      </c>
      <c r="D20" s="21">
        <v>267</v>
      </c>
      <c r="E20" s="21">
        <v>50</v>
      </c>
      <c r="F20" s="21">
        <v>253</v>
      </c>
      <c r="G20" s="21">
        <v>258</v>
      </c>
      <c r="H20" s="21">
        <v>50</v>
      </c>
      <c r="I20" s="21">
        <v>9</v>
      </c>
      <c r="J20" s="21">
        <v>9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73</v>
      </c>
      <c r="V20" s="21">
        <v>67</v>
      </c>
      <c r="W20" s="21">
        <v>11</v>
      </c>
      <c r="X20" s="21">
        <v>73</v>
      </c>
      <c r="Y20" s="21">
        <v>67</v>
      </c>
      <c r="Z20" s="21">
        <v>11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</row>
    <row r="21" spans="2:35" ht="20.100000000000001" customHeight="1" thickBot="1" x14ac:dyDescent="0.25">
      <c r="B21" s="4" t="s">
        <v>32</v>
      </c>
      <c r="C21" s="21">
        <v>103</v>
      </c>
      <c r="D21" s="21">
        <v>90</v>
      </c>
      <c r="E21" s="21">
        <v>54</v>
      </c>
      <c r="F21" s="21">
        <v>103</v>
      </c>
      <c r="G21" s="21">
        <v>90</v>
      </c>
      <c r="H21" s="21">
        <v>54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16</v>
      </c>
      <c r="V21" s="21">
        <v>15</v>
      </c>
      <c r="W21" s="21">
        <v>10</v>
      </c>
      <c r="X21" s="21">
        <v>16</v>
      </c>
      <c r="Y21" s="21">
        <v>15</v>
      </c>
      <c r="Z21" s="21">
        <v>10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</row>
    <row r="22" spans="2:35" ht="20.100000000000001" customHeight="1" thickBot="1" x14ac:dyDescent="0.25">
      <c r="B22" s="4" t="s">
        <v>33</v>
      </c>
      <c r="C22" s="21">
        <v>97</v>
      </c>
      <c r="D22" s="21">
        <v>104</v>
      </c>
      <c r="E22" s="21">
        <v>33</v>
      </c>
      <c r="F22" s="21">
        <v>97</v>
      </c>
      <c r="G22" s="21">
        <v>104</v>
      </c>
      <c r="H22" s="21">
        <v>33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13</v>
      </c>
      <c r="V22" s="21">
        <v>11</v>
      </c>
      <c r="W22" s="21">
        <v>3</v>
      </c>
      <c r="X22" s="21">
        <v>13</v>
      </c>
      <c r="Y22" s="21">
        <v>11</v>
      </c>
      <c r="Z22" s="21">
        <v>3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</row>
    <row r="23" spans="2:35" ht="20.100000000000001" customHeight="1" thickBot="1" x14ac:dyDescent="0.25">
      <c r="B23" s="4" t="s">
        <v>34</v>
      </c>
      <c r="C23" s="21">
        <v>366</v>
      </c>
      <c r="D23" s="21">
        <v>335</v>
      </c>
      <c r="E23" s="21">
        <v>105</v>
      </c>
      <c r="F23" s="21">
        <v>350</v>
      </c>
      <c r="G23" s="21">
        <v>319</v>
      </c>
      <c r="H23" s="21">
        <v>104</v>
      </c>
      <c r="I23" s="21">
        <v>16</v>
      </c>
      <c r="J23" s="21">
        <v>16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1</v>
      </c>
      <c r="U23" s="21">
        <v>46</v>
      </c>
      <c r="V23" s="21">
        <v>31</v>
      </c>
      <c r="W23" s="21">
        <v>21</v>
      </c>
      <c r="X23" s="21">
        <v>46</v>
      </c>
      <c r="Y23" s="21">
        <v>31</v>
      </c>
      <c r="Z23" s="21">
        <v>21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</row>
    <row r="24" spans="2:35" ht="20.100000000000001" customHeight="1" thickBot="1" x14ac:dyDescent="0.25">
      <c r="B24" s="4" t="s">
        <v>35</v>
      </c>
      <c r="C24" s="21">
        <v>69</v>
      </c>
      <c r="D24" s="21">
        <v>53</v>
      </c>
      <c r="E24" s="21">
        <v>55</v>
      </c>
      <c r="F24" s="21">
        <v>58</v>
      </c>
      <c r="G24" s="21">
        <v>45</v>
      </c>
      <c r="H24" s="21">
        <v>52</v>
      </c>
      <c r="I24" s="21">
        <v>11</v>
      </c>
      <c r="J24" s="21">
        <v>8</v>
      </c>
      <c r="K24" s="21">
        <v>3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3</v>
      </c>
      <c r="V24" s="21">
        <v>1</v>
      </c>
      <c r="W24" s="21">
        <v>2</v>
      </c>
      <c r="X24" s="21">
        <v>3</v>
      </c>
      <c r="Y24" s="21">
        <v>1</v>
      </c>
      <c r="Z24" s="21">
        <v>2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</row>
    <row r="25" spans="2:35" ht="20.100000000000001" customHeight="1" thickBot="1" x14ac:dyDescent="0.25">
      <c r="B25" s="4" t="s">
        <v>36</v>
      </c>
      <c r="C25" s="21">
        <v>57</v>
      </c>
      <c r="D25" s="21">
        <v>63</v>
      </c>
      <c r="E25" s="21">
        <v>16</v>
      </c>
      <c r="F25" s="21">
        <v>57</v>
      </c>
      <c r="G25" s="21">
        <v>63</v>
      </c>
      <c r="H25" s="21">
        <v>16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7</v>
      </c>
      <c r="V25" s="21">
        <v>7</v>
      </c>
      <c r="W25" s="21">
        <v>1</v>
      </c>
      <c r="X25" s="21">
        <v>7</v>
      </c>
      <c r="Y25" s="21">
        <v>7</v>
      </c>
      <c r="Z25" s="21">
        <v>1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</row>
    <row r="26" spans="2:35" ht="20.100000000000001" customHeight="1" thickBot="1" x14ac:dyDescent="0.25">
      <c r="B26" s="5" t="s">
        <v>37</v>
      </c>
      <c r="C26" s="21">
        <v>99</v>
      </c>
      <c r="D26" s="21">
        <v>95</v>
      </c>
      <c r="E26" s="21">
        <v>42</v>
      </c>
      <c r="F26" s="21">
        <v>99</v>
      </c>
      <c r="G26" s="21">
        <v>93</v>
      </c>
      <c r="H26" s="21">
        <v>42</v>
      </c>
      <c r="I26" s="21">
        <v>0</v>
      </c>
      <c r="J26" s="21">
        <v>2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13</v>
      </c>
      <c r="V26" s="21">
        <v>13</v>
      </c>
      <c r="W26" s="21">
        <v>3</v>
      </c>
      <c r="X26" s="21">
        <v>13</v>
      </c>
      <c r="Y26" s="21">
        <v>13</v>
      </c>
      <c r="Z26" s="21">
        <v>3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</row>
    <row r="27" spans="2:35" ht="20.100000000000001" customHeight="1" thickBot="1" x14ac:dyDescent="0.25">
      <c r="B27" s="6" t="s">
        <v>38</v>
      </c>
      <c r="C27" s="22">
        <v>20</v>
      </c>
      <c r="D27" s="22">
        <v>19</v>
      </c>
      <c r="E27" s="22">
        <v>7</v>
      </c>
      <c r="F27" s="22">
        <v>20</v>
      </c>
      <c r="G27" s="22">
        <v>19</v>
      </c>
      <c r="H27" s="22">
        <v>7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2</v>
      </c>
      <c r="V27" s="22">
        <v>2</v>
      </c>
      <c r="W27" s="22">
        <v>0</v>
      </c>
      <c r="X27" s="22">
        <v>2</v>
      </c>
      <c r="Y27" s="22">
        <v>2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</row>
    <row r="28" spans="2:35" ht="20.100000000000001" customHeight="1" thickBot="1" x14ac:dyDescent="0.25">
      <c r="B28" s="7" t="s">
        <v>39</v>
      </c>
      <c r="C28" s="9">
        <v>2516</v>
      </c>
      <c r="D28" s="9">
        <v>2494</v>
      </c>
      <c r="E28" s="9">
        <v>611</v>
      </c>
      <c r="F28" s="9">
        <v>2438</v>
      </c>
      <c r="G28" s="9">
        <v>2418</v>
      </c>
      <c r="H28" s="9">
        <v>597</v>
      </c>
      <c r="I28" s="9">
        <v>60</v>
      </c>
      <c r="J28" s="9">
        <v>59</v>
      </c>
      <c r="K28" s="9">
        <v>4</v>
      </c>
      <c r="L28" s="9">
        <v>0</v>
      </c>
      <c r="M28" s="9">
        <v>0</v>
      </c>
      <c r="N28" s="9">
        <v>0</v>
      </c>
      <c r="O28" s="9">
        <v>15</v>
      </c>
      <c r="P28" s="9">
        <v>16</v>
      </c>
      <c r="Q28" s="9">
        <v>7</v>
      </c>
      <c r="R28" s="9">
        <v>3</v>
      </c>
      <c r="S28" s="9">
        <v>1</v>
      </c>
      <c r="T28" s="9">
        <v>3</v>
      </c>
      <c r="U28" s="9">
        <v>440</v>
      </c>
      <c r="V28" s="9">
        <v>405</v>
      </c>
      <c r="W28" s="9">
        <v>116</v>
      </c>
      <c r="X28" s="9">
        <v>438</v>
      </c>
      <c r="Y28" s="9">
        <v>405</v>
      </c>
      <c r="Z28" s="9">
        <v>113</v>
      </c>
      <c r="AA28" s="9">
        <v>2</v>
      </c>
      <c r="AB28" s="9">
        <v>0</v>
      </c>
      <c r="AC28" s="9">
        <v>2</v>
      </c>
      <c r="AD28" s="9">
        <v>0</v>
      </c>
      <c r="AE28" s="9">
        <v>0</v>
      </c>
      <c r="AF28" s="9">
        <v>1</v>
      </c>
      <c r="AG28" s="9">
        <v>0</v>
      </c>
      <c r="AH28" s="9">
        <v>0</v>
      </c>
      <c r="AI28" s="9">
        <v>0</v>
      </c>
    </row>
  </sheetData>
  <mergeCells count="12">
    <mergeCell ref="AG9:AI9"/>
    <mergeCell ref="C9:E9"/>
    <mergeCell ref="F9:H9"/>
    <mergeCell ref="I9:K9"/>
    <mergeCell ref="L9:N9"/>
    <mergeCell ref="O9:Q9"/>
    <mergeCell ref="R9:T9"/>
    <mergeCell ref="B9:B10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W30"/>
  <sheetViews>
    <sheetView topLeftCell="A17" workbookViewId="0">
      <selection activeCell="O29" activeCellId="3" sqref="C29 G29 K29 O29"/>
    </sheetView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1"/>
      <c r="C9" s="76" t="s">
        <v>242</v>
      </c>
      <c r="D9" s="74"/>
      <c r="E9" s="74"/>
      <c r="F9" s="77"/>
      <c r="G9" s="76" t="s">
        <v>238</v>
      </c>
      <c r="H9" s="74"/>
      <c r="I9" s="74"/>
      <c r="J9" s="84"/>
      <c r="K9" s="76" t="s">
        <v>239</v>
      </c>
      <c r="L9" s="74"/>
      <c r="M9" s="74"/>
      <c r="N9" s="84"/>
      <c r="O9" s="76" t="s">
        <v>240</v>
      </c>
      <c r="P9" s="74"/>
      <c r="Q9" s="74"/>
      <c r="R9" s="84"/>
      <c r="S9" s="76" t="s">
        <v>241</v>
      </c>
      <c r="T9" s="74"/>
      <c r="U9" s="74"/>
      <c r="V9" s="74"/>
      <c r="W9" s="74"/>
    </row>
    <row r="10" spans="2:23" ht="28.5" customHeight="1" thickBot="1" x14ac:dyDescent="0.25">
      <c r="B10" s="11"/>
      <c r="C10" s="81" t="s">
        <v>119</v>
      </c>
      <c r="D10" s="83" t="s">
        <v>120</v>
      </c>
      <c r="E10" s="83"/>
      <c r="F10" s="79" t="s">
        <v>121</v>
      </c>
      <c r="G10" s="81" t="s">
        <v>119</v>
      </c>
      <c r="H10" s="83" t="s">
        <v>120</v>
      </c>
      <c r="I10" s="83"/>
      <c r="J10" s="79" t="s">
        <v>121</v>
      </c>
      <c r="K10" s="81" t="s">
        <v>119</v>
      </c>
      <c r="L10" s="83" t="s">
        <v>120</v>
      </c>
      <c r="M10" s="83"/>
      <c r="N10" s="79" t="s">
        <v>121</v>
      </c>
      <c r="O10" s="81" t="s">
        <v>119</v>
      </c>
      <c r="P10" s="83" t="s">
        <v>120</v>
      </c>
      <c r="Q10" s="83"/>
      <c r="R10" s="79" t="s">
        <v>121</v>
      </c>
      <c r="S10" s="81" t="s">
        <v>122</v>
      </c>
      <c r="T10" s="83" t="s">
        <v>123</v>
      </c>
      <c r="U10" s="83"/>
      <c r="V10" s="79" t="s">
        <v>124</v>
      </c>
      <c r="W10" s="81" t="s">
        <v>125</v>
      </c>
    </row>
    <row r="11" spans="2:23" ht="28.5" customHeight="1" thickBot="1" x14ac:dyDescent="0.25">
      <c r="B11" s="12"/>
      <c r="C11" s="82"/>
      <c r="D11" s="25" t="s">
        <v>126</v>
      </c>
      <c r="E11" s="25" t="s">
        <v>127</v>
      </c>
      <c r="F11" s="80"/>
      <c r="G11" s="82"/>
      <c r="H11" s="25" t="s">
        <v>126</v>
      </c>
      <c r="I11" s="25" t="s">
        <v>127</v>
      </c>
      <c r="J11" s="80"/>
      <c r="K11" s="82"/>
      <c r="L11" s="25" t="s">
        <v>126</v>
      </c>
      <c r="M11" s="25" t="s">
        <v>127</v>
      </c>
      <c r="N11" s="80"/>
      <c r="O11" s="82"/>
      <c r="P11" s="25" t="s">
        <v>126</v>
      </c>
      <c r="Q11" s="25" t="s">
        <v>127</v>
      </c>
      <c r="R11" s="80"/>
      <c r="S11" s="82"/>
      <c r="T11" s="25" t="s">
        <v>128</v>
      </c>
      <c r="U11" s="25" t="s">
        <v>129</v>
      </c>
      <c r="V11" s="80"/>
      <c r="W11" s="82"/>
    </row>
    <row r="12" spans="2:23" ht="20.100000000000001" customHeight="1" thickBot="1" x14ac:dyDescent="0.25">
      <c r="B12" s="3" t="s">
        <v>22</v>
      </c>
      <c r="C12" s="26">
        <v>474</v>
      </c>
      <c r="D12" s="26">
        <v>26</v>
      </c>
      <c r="E12" s="26">
        <v>23</v>
      </c>
      <c r="F12" s="26">
        <v>523</v>
      </c>
      <c r="G12" s="26">
        <v>221</v>
      </c>
      <c r="H12" s="26">
        <v>4</v>
      </c>
      <c r="I12" s="26">
        <v>5</v>
      </c>
      <c r="J12" s="26">
        <v>230</v>
      </c>
      <c r="K12" s="26">
        <v>253</v>
      </c>
      <c r="L12" s="26">
        <v>22</v>
      </c>
      <c r="M12" s="26">
        <v>18</v>
      </c>
      <c r="N12" s="26">
        <v>293</v>
      </c>
      <c r="O12" s="26">
        <v>0</v>
      </c>
      <c r="P12" s="26">
        <v>0</v>
      </c>
      <c r="Q12" s="26">
        <v>0</v>
      </c>
      <c r="R12" s="26">
        <v>0</v>
      </c>
      <c r="S12" s="26">
        <v>726</v>
      </c>
      <c r="T12" s="26">
        <v>101</v>
      </c>
      <c r="U12" s="26">
        <v>92</v>
      </c>
      <c r="V12" s="26">
        <v>49</v>
      </c>
      <c r="W12" s="26">
        <v>968</v>
      </c>
    </row>
    <row r="13" spans="2:23" ht="20.100000000000001" customHeight="1" thickBot="1" x14ac:dyDescent="0.25">
      <c r="B13" s="4" t="s">
        <v>23</v>
      </c>
      <c r="C13" s="27">
        <v>124</v>
      </c>
      <c r="D13" s="27">
        <v>8</v>
      </c>
      <c r="E13" s="27">
        <v>0</v>
      </c>
      <c r="F13" s="27">
        <v>132</v>
      </c>
      <c r="G13" s="27">
        <v>64</v>
      </c>
      <c r="H13" s="27">
        <v>0</v>
      </c>
      <c r="I13" s="27">
        <v>0</v>
      </c>
      <c r="J13" s="27">
        <v>64</v>
      </c>
      <c r="K13" s="27">
        <v>60</v>
      </c>
      <c r="L13" s="27">
        <v>8</v>
      </c>
      <c r="M13" s="27">
        <v>0</v>
      </c>
      <c r="N13" s="27">
        <v>68</v>
      </c>
      <c r="O13" s="27">
        <v>0</v>
      </c>
      <c r="P13" s="27">
        <v>0</v>
      </c>
      <c r="Q13" s="27">
        <v>0</v>
      </c>
      <c r="R13" s="27">
        <v>0</v>
      </c>
      <c r="S13" s="27">
        <v>91</v>
      </c>
      <c r="T13" s="27">
        <v>14</v>
      </c>
      <c r="U13" s="27">
        <v>0</v>
      </c>
      <c r="V13" s="27">
        <v>0</v>
      </c>
      <c r="W13" s="27">
        <v>105</v>
      </c>
    </row>
    <row r="14" spans="2:23" ht="20.100000000000001" customHeight="1" thickBot="1" x14ac:dyDescent="0.25">
      <c r="B14" s="4" t="s">
        <v>24</v>
      </c>
      <c r="C14" s="27">
        <v>30</v>
      </c>
      <c r="D14" s="27">
        <v>1</v>
      </c>
      <c r="E14" s="27">
        <v>1</v>
      </c>
      <c r="F14" s="27">
        <v>32</v>
      </c>
      <c r="G14" s="27">
        <v>13</v>
      </c>
      <c r="H14" s="27">
        <v>0</v>
      </c>
      <c r="I14" s="27">
        <v>0</v>
      </c>
      <c r="J14" s="27">
        <v>13</v>
      </c>
      <c r="K14" s="27">
        <v>17</v>
      </c>
      <c r="L14" s="27">
        <v>1</v>
      </c>
      <c r="M14" s="27">
        <v>1</v>
      </c>
      <c r="N14" s="27">
        <v>19</v>
      </c>
      <c r="O14" s="27">
        <v>0</v>
      </c>
      <c r="P14" s="27">
        <v>0</v>
      </c>
      <c r="Q14" s="27">
        <v>0</v>
      </c>
      <c r="R14" s="27">
        <v>0</v>
      </c>
      <c r="S14" s="27">
        <v>55</v>
      </c>
      <c r="T14" s="27">
        <v>11</v>
      </c>
      <c r="U14" s="27">
        <v>7</v>
      </c>
      <c r="V14" s="27">
        <v>13</v>
      </c>
      <c r="W14" s="27">
        <v>86</v>
      </c>
    </row>
    <row r="15" spans="2:23" ht="20.100000000000001" customHeight="1" thickBot="1" x14ac:dyDescent="0.25">
      <c r="B15" s="4" t="s">
        <v>25</v>
      </c>
      <c r="C15" s="27">
        <v>52</v>
      </c>
      <c r="D15" s="27">
        <v>1</v>
      </c>
      <c r="E15" s="27">
        <v>4</v>
      </c>
      <c r="F15" s="27">
        <v>57</v>
      </c>
      <c r="G15" s="27">
        <v>35</v>
      </c>
      <c r="H15" s="27">
        <v>0</v>
      </c>
      <c r="I15" s="27">
        <v>0</v>
      </c>
      <c r="J15" s="27">
        <v>35</v>
      </c>
      <c r="K15" s="27">
        <v>17</v>
      </c>
      <c r="L15" s="27">
        <v>1</v>
      </c>
      <c r="M15" s="27">
        <v>4</v>
      </c>
      <c r="N15" s="27">
        <v>22</v>
      </c>
      <c r="O15" s="27">
        <v>0</v>
      </c>
      <c r="P15" s="27">
        <v>0</v>
      </c>
      <c r="Q15" s="27">
        <v>0</v>
      </c>
      <c r="R15" s="27">
        <v>0</v>
      </c>
      <c r="S15" s="27">
        <v>111</v>
      </c>
      <c r="T15" s="27">
        <v>10</v>
      </c>
      <c r="U15" s="27">
        <v>14</v>
      </c>
      <c r="V15" s="27">
        <v>0</v>
      </c>
      <c r="W15" s="27">
        <v>135</v>
      </c>
    </row>
    <row r="16" spans="2:23" ht="20.100000000000001" customHeight="1" thickBot="1" x14ac:dyDescent="0.25">
      <c r="B16" s="4" t="s">
        <v>26</v>
      </c>
      <c r="C16" s="27">
        <v>204</v>
      </c>
      <c r="D16" s="27">
        <v>2</v>
      </c>
      <c r="E16" s="27">
        <v>14</v>
      </c>
      <c r="F16" s="27">
        <v>220</v>
      </c>
      <c r="G16" s="27">
        <v>135</v>
      </c>
      <c r="H16" s="27">
        <v>0</v>
      </c>
      <c r="I16" s="27">
        <v>7</v>
      </c>
      <c r="J16" s="27">
        <v>142</v>
      </c>
      <c r="K16" s="27">
        <v>69</v>
      </c>
      <c r="L16" s="27">
        <v>2</v>
      </c>
      <c r="M16" s="27">
        <v>7</v>
      </c>
      <c r="N16" s="27">
        <v>78</v>
      </c>
      <c r="O16" s="27">
        <v>0</v>
      </c>
      <c r="P16" s="27">
        <v>0</v>
      </c>
      <c r="Q16" s="27">
        <v>0</v>
      </c>
      <c r="R16" s="27">
        <v>0</v>
      </c>
      <c r="S16" s="27">
        <v>140</v>
      </c>
      <c r="T16" s="27">
        <v>31</v>
      </c>
      <c r="U16" s="27">
        <v>20</v>
      </c>
      <c r="V16" s="27">
        <v>13</v>
      </c>
      <c r="W16" s="27">
        <v>204</v>
      </c>
    </row>
    <row r="17" spans="2:23" ht="20.100000000000001" customHeight="1" thickBot="1" x14ac:dyDescent="0.25">
      <c r="B17" s="4" t="s">
        <v>27</v>
      </c>
      <c r="C17" s="27">
        <v>16</v>
      </c>
      <c r="D17" s="27">
        <v>1</v>
      </c>
      <c r="E17" s="27">
        <v>7</v>
      </c>
      <c r="F17" s="27">
        <v>24</v>
      </c>
      <c r="G17" s="27">
        <v>3</v>
      </c>
      <c r="H17" s="27">
        <v>1</v>
      </c>
      <c r="I17" s="27">
        <v>3</v>
      </c>
      <c r="J17" s="27">
        <v>7</v>
      </c>
      <c r="K17" s="27">
        <v>13</v>
      </c>
      <c r="L17" s="27">
        <v>0</v>
      </c>
      <c r="M17" s="27">
        <v>4</v>
      </c>
      <c r="N17" s="27">
        <v>17</v>
      </c>
      <c r="O17" s="27">
        <v>0</v>
      </c>
      <c r="P17" s="27">
        <v>0</v>
      </c>
      <c r="Q17" s="27">
        <v>0</v>
      </c>
      <c r="R17" s="27">
        <v>0</v>
      </c>
      <c r="S17" s="27">
        <v>34</v>
      </c>
      <c r="T17" s="27">
        <v>4</v>
      </c>
      <c r="U17" s="27">
        <v>0</v>
      </c>
      <c r="V17" s="27">
        <v>10</v>
      </c>
      <c r="W17" s="27">
        <v>48</v>
      </c>
    </row>
    <row r="18" spans="2:23" ht="20.100000000000001" customHeight="1" thickBot="1" x14ac:dyDescent="0.25">
      <c r="B18" s="4" t="s">
        <v>28</v>
      </c>
      <c r="C18" s="27">
        <v>72</v>
      </c>
      <c r="D18" s="27">
        <v>0</v>
      </c>
      <c r="E18" s="27">
        <v>4</v>
      </c>
      <c r="F18" s="27">
        <v>76</v>
      </c>
      <c r="G18" s="27">
        <v>27</v>
      </c>
      <c r="H18" s="27">
        <v>0</v>
      </c>
      <c r="I18" s="27">
        <v>0</v>
      </c>
      <c r="J18" s="27">
        <v>27</v>
      </c>
      <c r="K18" s="27">
        <v>45</v>
      </c>
      <c r="L18" s="27">
        <v>0</v>
      </c>
      <c r="M18" s="27">
        <v>4</v>
      </c>
      <c r="N18" s="27">
        <v>49</v>
      </c>
      <c r="O18" s="27">
        <v>0</v>
      </c>
      <c r="P18" s="27">
        <v>0</v>
      </c>
      <c r="Q18" s="27">
        <v>0</v>
      </c>
      <c r="R18" s="27">
        <v>0</v>
      </c>
      <c r="S18" s="27">
        <v>117</v>
      </c>
      <c r="T18" s="27">
        <v>13</v>
      </c>
      <c r="U18" s="27">
        <v>8</v>
      </c>
      <c r="V18" s="27">
        <v>1</v>
      </c>
      <c r="W18" s="27">
        <v>139</v>
      </c>
    </row>
    <row r="19" spans="2:23" ht="20.100000000000001" customHeight="1" thickBot="1" x14ac:dyDescent="0.25">
      <c r="B19" s="4" t="s">
        <v>29</v>
      </c>
      <c r="C19" s="27">
        <v>74</v>
      </c>
      <c r="D19" s="27">
        <v>1</v>
      </c>
      <c r="E19" s="27">
        <v>0</v>
      </c>
      <c r="F19" s="27">
        <v>75</v>
      </c>
      <c r="G19" s="27">
        <v>31</v>
      </c>
      <c r="H19" s="27">
        <v>0</v>
      </c>
      <c r="I19" s="27">
        <v>0</v>
      </c>
      <c r="J19" s="27">
        <v>31</v>
      </c>
      <c r="K19" s="27">
        <v>43</v>
      </c>
      <c r="L19" s="27">
        <v>1</v>
      </c>
      <c r="M19" s="27">
        <v>0</v>
      </c>
      <c r="N19" s="27">
        <v>44</v>
      </c>
      <c r="O19" s="27">
        <v>0</v>
      </c>
      <c r="P19" s="27">
        <v>0</v>
      </c>
      <c r="Q19" s="27">
        <v>0</v>
      </c>
      <c r="R19" s="27">
        <v>0</v>
      </c>
      <c r="S19" s="27">
        <v>109</v>
      </c>
      <c r="T19" s="27">
        <v>15</v>
      </c>
      <c r="U19" s="27">
        <v>24</v>
      </c>
      <c r="V19" s="27">
        <v>6</v>
      </c>
      <c r="W19" s="27">
        <v>154</v>
      </c>
    </row>
    <row r="20" spans="2:23" ht="20.100000000000001" customHeight="1" thickBot="1" x14ac:dyDescent="0.25">
      <c r="B20" s="4" t="s">
        <v>30</v>
      </c>
      <c r="C20" s="27">
        <v>168</v>
      </c>
      <c r="D20" s="27">
        <v>5</v>
      </c>
      <c r="E20" s="27">
        <v>8</v>
      </c>
      <c r="F20" s="27">
        <v>181</v>
      </c>
      <c r="G20" s="27">
        <v>81</v>
      </c>
      <c r="H20" s="27">
        <v>0</v>
      </c>
      <c r="I20" s="27">
        <v>1</v>
      </c>
      <c r="J20" s="27">
        <v>82</v>
      </c>
      <c r="K20" s="27">
        <v>87</v>
      </c>
      <c r="L20" s="27">
        <v>5</v>
      </c>
      <c r="M20" s="27">
        <v>7</v>
      </c>
      <c r="N20" s="27">
        <v>99</v>
      </c>
      <c r="O20" s="27">
        <v>0</v>
      </c>
      <c r="P20" s="27">
        <v>0</v>
      </c>
      <c r="Q20" s="27">
        <v>0</v>
      </c>
      <c r="R20" s="27">
        <v>0</v>
      </c>
      <c r="S20" s="27">
        <v>664</v>
      </c>
      <c r="T20" s="27">
        <v>107</v>
      </c>
      <c r="U20" s="27">
        <v>47</v>
      </c>
      <c r="V20" s="27">
        <v>42</v>
      </c>
      <c r="W20" s="27">
        <v>860</v>
      </c>
    </row>
    <row r="21" spans="2:23" ht="20.100000000000001" customHeight="1" thickBot="1" x14ac:dyDescent="0.25">
      <c r="B21" s="4" t="s">
        <v>31</v>
      </c>
      <c r="C21" s="27">
        <v>275</v>
      </c>
      <c r="D21" s="27">
        <v>20</v>
      </c>
      <c r="E21" s="27">
        <v>15</v>
      </c>
      <c r="F21" s="27">
        <v>310</v>
      </c>
      <c r="G21" s="27">
        <v>83</v>
      </c>
      <c r="H21" s="27">
        <v>5</v>
      </c>
      <c r="I21" s="27">
        <v>9</v>
      </c>
      <c r="J21" s="27">
        <v>97</v>
      </c>
      <c r="K21" s="27">
        <v>192</v>
      </c>
      <c r="L21" s="27">
        <v>15</v>
      </c>
      <c r="M21" s="27">
        <v>6</v>
      </c>
      <c r="N21" s="27">
        <v>213</v>
      </c>
      <c r="O21" s="27">
        <v>0</v>
      </c>
      <c r="P21" s="27">
        <v>0</v>
      </c>
      <c r="Q21" s="27">
        <v>0</v>
      </c>
      <c r="R21" s="27">
        <v>0</v>
      </c>
      <c r="S21" s="27">
        <v>584</v>
      </c>
      <c r="T21" s="27">
        <v>78</v>
      </c>
      <c r="U21" s="27">
        <v>33</v>
      </c>
      <c r="V21" s="27">
        <v>57</v>
      </c>
      <c r="W21" s="27">
        <v>752</v>
      </c>
    </row>
    <row r="22" spans="2:23" ht="20.100000000000001" customHeight="1" thickBot="1" x14ac:dyDescent="0.25">
      <c r="B22" s="4" t="s">
        <v>32</v>
      </c>
      <c r="C22" s="27">
        <v>30</v>
      </c>
      <c r="D22" s="27">
        <v>0</v>
      </c>
      <c r="E22" s="27">
        <v>0</v>
      </c>
      <c r="F22" s="27">
        <v>30</v>
      </c>
      <c r="G22" s="27">
        <v>13</v>
      </c>
      <c r="H22" s="27">
        <v>0</v>
      </c>
      <c r="I22" s="27">
        <v>0</v>
      </c>
      <c r="J22" s="27">
        <v>13</v>
      </c>
      <c r="K22" s="27">
        <v>17</v>
      </c>
      <c r="L22" s="27">
        <v>0</v>
      </c>
      <c r="M22" s="27">
        <v>0</v>
      </c>
      <c r="N22" s="27">
        <v>17</v>
      </c>
      <c r="O22" s="27">
        <v>0</v>
      </c>
      <c r="P22" s="27">
        <v>0</v>
      </c>
      <c r="Q22" s="27">
        <v>0</v>
      </c>
      <c r="R22" s="27">
        <v>0</v>
      </c>
      <c r="S22" s="27">
        <v>58</v>
      </c>
      <c r="T22" s="27">
        <v>11</v>
      </c>
      <c r="U22" s="27">
        <v>9</v>
      </c>
      <c r="V22" s="27">
        <v>2</v>
      </c>
      <c r="W22" s="27">
        <v>80</v>
      </c>
    </row>
    <row r="23" spans="2:23" ht="20.100000000000001" customHeight="1" thickBot="1" x14ac:dyDescent="0.25">
      <c r="B23" s="4" t="s">
        <v>33</v>
      </c>
      <c r="C23" s="27">
        <v>89</v>
      </c>
      <c r="D23" s="27">
        <v>1</v>
      </c>
      <c r="E23" s="27">
        <v>9</v>
      </c>
      <c r="F23" s="27">
        <v>99</v>
      </c>
      <c r="G23" s="27">
        <v>8</v>
      </c>
      <c r="H23" s="27">
        <v>1</v>
      </c>
      <c r="I23" s="27">
        <v>0</v>
      </c>
      <c r="J23" s="27">
        <v>9</v>
      </c>
      <c r="K23" s="27">
        <v>81</v>
      </c>
      <c r="L23" s="27">
        <v>0</v>
      </c>
      <c r="M23" s="27">
        <v>9</v>
      </c>
      <c r="N23" s="27">
        <v>90</v>
      </c>
      <c r="O23" s="27">
        <v>0</v>
      </c>
      <c r="P23" s="27">
        <v>0</v>
      </c>
      <c r="Q23" s="27">
        <v>0</v>
      </c>
      <c r="R23" s="27">
        <v>0</v>
      </c>
      <c r="S23" s="27">
        <v>168</v>
      </c>
      <c r="T23" s="27">
        <v>18</v>
      </c>
      <c r="U23" s="27">
        <v>11</v>
      </c>
      <c r="V23" s="27">
        <v>14</v>
      </c>
      <c r="W23" s="27">
        <v>211</v>
      </c>
    </row>
    <row r="24" spans="2:23" ht="20.100000000000001" customHeight="1" thickBot="1" x14ac:dyDescent="0.25">
      <c r="B24" s="4" t="s">
        <v>34</v>
      </c>
      <c r="C24" s="27">
        <v>175</v>
      </c>
      <c r="D24" s="27">
        <v>11</v>
      </c>
      <c r="E24" s="27">
        <v>14</v>
      </c>
      <c r="F24" s="27">
        <v>200</v>
      </c>
      <c r="G24" s="27">
        <v>45</v>
      </c>
      <c r="H24" s="27">
        <v>1</v>
      </c>
      <c r="I24" s="27">
        <v>0</v>
      </c>
      <c r="J24" s="27">
        <v>46</v>
      </c>
      <c r="K24" s="27">
        <v>130</v>
      </c>
      <c r="L24" s="27">
        <v>10</v>
      </c>
      <c r="M24" s="27">
        <v>14</v>
      </c>
      <c r="N24" s="27">
        <v>154</v>
      </c>
      <c r="O24" s="27">
        <v>0</v>
      </c>
      <c r="P24" s="27">
        <v>0</v>
      </c>
      <c r="Q24" s="27">
        <v>0</v>
      </c>
      <c r="R24" s="27">
        <v>0</v>
      </c>
      <c r="S24" s="27">
        <v>486</v>
      </c>
      <c r="T24" s="27">
        <v>95</v>
      </c>
      <c r="U24" s="27">
        <v>48</v>
      </c>
      <c r="V24" s="27">
        <v>16</v>
      </c>
      <c r="W24" s="27">
        <v>645</v>
      </c>
    </row>
    <row r="25" spans="2:23" ht="20.100000000000001" customHeight="1" thickBot="1" x14ac:dyDescent="0.25">
      <c r="B25" s="4" t="s">
        <v>35</v>
      </c>
      <c r="C25" s="27">
        <v>56</v>
      </c>
      <c r="D25" s="27">
        <v>0</v>
      </c>
      <c r="E25" s="27">
        <v>0</v>
      </c>
      <c r="F25" s="27">
        <v>56</v>
      </c>
      <c r="G25" s="27">
        <v>26</v>
      </c>
      <c r="H25" s="27">
        <v>0</v>
      </c>
      <c r="I25" s="27">
        <v>0</v>
      </c>
      <c r="J25" s="27">
        <v>26</v>
      </c>
      <c r="K25" s="27">
        <v>30</v>
      </c>
      <c r="L25" s="27">
        <v>0</v>
      </c>
      <c r="M25" s="27">
        <v>0</v>
      </c>
      <c r="N25" s="27">
        <v>30</v>
      </c>
      <c r="O25" s="27">
        <v>0</v>
      </c>
      <c r="P25" s="27">
        <v>0</v>
      </c>
      <c r="Q25" s="27">
        <v>0</v>
      </c>
      <c r="R25" s="27">
        <v>0</v>
      </c>
      <c r="S25" s="27">
        <v>168</v>
      </c>
      <c r="T25" s="27">
        <v>25</v>
      </c>
      <c r="U25" s="27">
        <v>19</v>
      </c>
      <c r="V25" s="27">
        <v>14</v>
      </c>
      <c r="W25" s="27">
        <v>226</v>
      </c>
    </row>
    <row r="26" spans="2:23" ht="20.100000000000001" customHeight="1" thickBot="1" x14ac:dyDescent="0.25">
      <c r="B26" s="4" t="s">
        <v>36</v>
      </c>
      <c r="C26" s="27">
        <v>18</v>
      </c>
      <c r="D26" s="27">
        <v>4</v>
      </c>
      <c r="E26" s="27">
        <v>2</v>
      </c>
      <c r="F26" s="27">
        <v>24</v>
      </c>
      <c r="G26" s="27">
        <v>9</v>
      </c>
      <c r="H26" s="27">
        <v>1</v>
      </c>
      <c r="I26" s="27">
        <v>0</v>
      </c>
      <c r="J26" s="27">
        <v>10</v>
      </c>
      <c r="K26" s="27">
        <v>9</v>
      </c>
      <c r="L26" s="27">
        <v>3</v>
      </c>
      <c r="M26" s="27">
        <v>2</v>
      </c>
      <c r="N26" s="27">
        <v>14</v>
      </c>
      <c r="O26" s="27">
        <v>0</v>
      </c>
      <c r="P26" s="27">
        <v>0</v>
      </c>
      <c r="Q26" s="27">
        <v>0</v>
      </c>
      <c r="R26" s="27">
        <v>0</v>
      </c>
      <c r="S26" s="27">
        <v>40</v>
      </c>
      <c r="T26" s="27">
        <v>7</v>
      </c>
      <c r="U26" s="27">
        <v>2</v>
      </c>
      <c r="V26" s="27">
        <v>3</v>
      </c>
      <c r="W26" s="27">
        <v>52</v>
      </c>
    </row>
    <row r="27" spans="2:23" ht="20.100000000000001" customHeight="1" thickBot="1" x14ac:dyDescent="0.25">
      <c r="B27" s="5" t="s">
        <v>37</v>
      </c>
      <c r="C27" s="27">
        <v>61</v>
      </c>
      <c r="D27" s="27">
        <v>2</v>
      </c>
      <c r="E27" s="27">
        <v>9</v>
      </c>
      <c r="F27" s="27">
        <v>72</v>
      </c>
      <c r="G27" s="27">
        <v>26</v>
      </c>
      <c r="H27" s="27">
        <v>0</v>
      </c>
      <c r="I27" s="27">
        <v>3</v>
      </c>
      <c r="J27" s="27">
        <v>29</v>
      </c>
      <c r="K27" s="27">
        <v>35</v>
      </c>
      <c r="L27" s="27">
        <v>2</v>
      </c>
      <c r="M27" s="27">
        <v>6</v>
      </c>
      <c r="N27" s="27">
        <v>43</v>
      </c>
      <c r="O27" s="27">
        <v>0</v>
      </c>
      <c r="P27" s="27">
        <v>0</v>
      </c>
      <c r="Q27" s="27">
        <v>0</v>
      </c>
      <c r="R27" s="27">
        <v>0</v>
      </c>
      <c r="S27" s="27">
        <v>78</v>
      </c>
      <c r="T27" s="27">
        <v>26</v>
      </c>
      <c r="U27" s="27">
        <v>12</v>
      </c>
      <c r="V27" s="27">
        <v>8</v>
      </c>
      <c r="W27" s="27">
        <v>124</v>
      </c>
    </row>
    <row r="28" spans="2:23" ht="20.100000000000001" customHeight="1" thickBot="1" x14ac:dyDescent="0.25">
      <c r="B28" s="6" t="s">
        <v>38</v>
      </c>
      <c r="C28" s="28">
        <v>4</v>
      </c>
      <c r="D28" s="28">
        <v>0</v>
      </c>
      <c r="E28" s="28">
        <v>0</v>
      </c>
      <c r="F28" s="28">
        <v>4</v>
      </c>
      <c r="G28" s="28">
        <v>1</v>
      </c>
      <c r="H28" s="28">
        <v>0</v>
      </c>
      <c r="I28" s="28">
        <v>0</v>
      </c>
      <c r="J28" s="28">
        <v>1</v>
      </c>
      <c r="K28" s="28">
        <v>3</v>
      </c>
      <c r="L28" s="28">
        <v>0</v>
      </c>
      <c r="M28" s="28">
        <v>0</v>
      </c>
      <c r="N28" s="28">
        <v>3</v>
      </c>
      <c r="O28" s="28">
        <v>0</v>
      </c>
      <c r="P28" s="28">
        <v>0</v>
      </c>
      <c r="Q28" s="28">
        <v>0</v>
      </c>
      <c r="R28" s="28">
        <v>0</v>
      </c>
      <c r="S28" s="28">
        <v>14</v>
      </c>
      <c r="T28" s="28">
        <v>2</v>
      </c>
      <c r="U28" s="28">
        <v>0</v>
      </c>
      <c r="V28" s="28">
        <v>2</v>
      </c>
      <c r="W28" s="28">
        <v>18</v>
      </c>
    </row>
    <row r="29" spans="2:23" ht="20.100000000000001" customHeight="1" thickBot="1" x14ac:dyDescent="0.25">
      <c r="B29" s="7" t="s">
        <v>39</v>
      </c>
      <c r="C29" s="9">
        <v>1922</v>
      </c>
      <c r="D29" s="9">
        <v>83</v>
      </c>
      <c r="E29" s="9">
        <v>110</v>
      </c>
      <c r="F29" s="9">
        <v>2115</v>
      </c>
      <c r="G29" s="9">
        <v>821</v>
      </c>
      <c r="H29" s="9">
        <v>13</v>
      </c>
      <c r="I29" s="9">
        <v>28</v>
      </c>
      <c r="J29" s="9">
        <v>862</v>
      </c>
      <c r="K29" s="9">
        <v>1101</v>
      </c>
      <c r="L29" s="9">
        <v>70</v>
      </c>
      <c r="M29" s="9">
        <v>82</v>
      </c>
      <c r="N29" s="9">
        <v>1253</v>
      </c>
      <c r="O29" s="9">
        <v>0</v>
      </c>
      <c r="P29" s="9">
        <v>0</v>
      </c>
      <c r="Q29" s="9">
        <v>0</v>
      </c>
      <c r="R29" s="9">
        <v>0</v>
      </c>
      <c r="S29" s="9">
        <v>3643</v>
      </c>
      <c r="T29" s="9">
        <v>568</v>
      </c>
      <c r="U29" s="9">
        <v>346</v>
      </c>
      <c r="V29" s="9">
        <v>250</v>
      </c>
      <c r="W29" s="9">
        <v>4807</v>
      </c>
    </row>
    <row r="30" spans="2:23" ht="14.25" x14ac:dyDescent="0.2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</sheetData>
  <mergeCells count="21"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  <mergeCell ref="R10:R11"/>
    <mergeCell ref="S10:S11"/>
    <mergeCell ref="T10:U10"/>
    <mergeCell ref="V10:V11"/>
    <mergeCell ref="W10:W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3"/>
      <c r="C9" s="76" t="s">
        <v>243</v>
      </c>
      <c r="D9" s="74"/>
      <c r="E9" s="74"/>
      <c r="F9" s="74"/>
      <c r="G9" s="84"/>
      <c r="H9" s="76" t="s">
        <v>244</v>
      </c>
      <c r="I9" s="74"/>
      <c r="J9" s="74"/>
      <c r="K9" s="74"/>
      <c r="L9" s="84"/>
      <c r="M9" s="76" t="s">
        <v>53</v>
      </c>
      <c r="N9" s="74"/>
      <c r="O9" s="74"/>
      <c r="P9" s="74"/>
      <c r="Q9" s="84"/>
    </row>
    <row r="10" spans="2:17" ht="28.5" customHeight="1" x14ac:dyDescent="0.2">
      <c r="B10" s="12"/>
      <c r="C10" s="87" t="s">
        <v>130</v>
      </c>
      <c r="D10" s="87"/>
      <c r="E10" s="87" t="s">
        <v>131</v>
      </c>
      <c r="F10" s="87"/>
      <c r="G10" s="85" t="s">
        <v>53</v>
      </c>
      <c r="H10" s="87" t="s">
        <v>132</v>
      </c>
      <c r="I10" s="87"/>
      <c r="J10" s="85" t="s">
        <v>131</v>
      </c>
      <c r="K10" s="85"/>
      <c r="L10" s="85" t="s">
        <v>53</v>
      </c>
      <c r="M10" s="87" t="s">
        <v>130</v>
      </c>
      <c r="N10" s="87"/>
      <c r="O10" s="85" t="s">
        <v>131</v>
      </c>
      <c r="P10" s="85"/>
      <c r="Q10" s="85" t="s">
        <v>53</v>
      </c>
    </row>
    <row r="11" spans="2:17" ht="42" customHeight="1" thickBot="1" x14ac:dyDescent="0.25">
      <c r="B11" s="14"/>
      <c r="C11" s="23" t="s">
        <v>41</v>
      </c>
      <c r="D11" s="23" t="s">
        <v>133</v>
      </c>
      <c r="E11" s="23" t="s">
        <v>41</v>
      </c>
      <c r="F11" s="23" t="s">
        <v>133</v>
      </c>
      <c r="G11" s="86"/>
      <c r="H11" s="23" t="s">
        <v>41</v>
      </c>
      <c r="I11" s="23" t="s">
        <v>133</v>
      </c>
      <c r="J11" s="23" t="s">
        <v>41</v>
      </c>
      <c r="K11" s="23" t="s">
        <v>133</v>
      </c>
      <c r="L11" s="86"/>
      <c r="M11" s="23" t="s">
        <v>41</v>
      </c>
      <c r="N11" s="23" t="s">
        <v>133</v>
      </c>
      <c r="O11" s="23" t="s">
        <v>41</v>
      </c>
      <c r="P11" s="23" t="s">
        <v>133</v>
      </c>
      <c r="Q11" s="86"/>
    </row>
    <row r="12" spans="2:17" ht="20.100000000000001" customHeight="1" thickBot="1" x14ac:dyDescent="0.25">
      <c r="B12" s="3" t="s">
        <v>22</v>
      </c>
      <c r="C12" s="20">
        <v>28</v>
      </c>
      <c r="D12" s="20">
        <v>17</v>
      </c>
      <c r="E12" s="20">
        <v>872</v>
      </c>
      <c r="F12" s="20">
        <v>707</v>
      </c>
      <c r="G12" s="20">
        <v>1624</v>
      </c>
      <c r="H12" s="20">
        <v>0</v>
      </c>
      <c r="I12" s="20">
        <v>1</v>
      </c>
      <c r="J12" s="20">
        <v>0</v>
      </c>
      <c r="K12" s="20">
        <v>11</v>
      </c>
      <c r="L12" s="20">
        <v>12</v>
      </c>
      <c r="M12" s="20">
        <v>28</v>
      </c>
      <c r="N12" s="20">
        <v>18</v>
      </c>
      <c r="O12" s="20">
        <v>872</v>
      </c>
      <c r="P12" s="20">
        <v>718</v>
      </c>
      <c r="Q12" s="20">
        <v>1636</v>
      </c>
    </row>
    <row r="13" spans="2:17" ht="20.100000000000001" customHeight="1" thickBot="1" x14ac:dyDescent="0.25">
      <c r="B13" s="4" t="s">
        <v>23</v>
      </c>
      <c r="C13" s="21">
        <v>1</v>
      </c>
      <c r="D13" s="21">
        <v>2</v>
      </c>
      <c r="E13" s="21">
        <v>68</v>
      </c>
      <c r="F13" s="21">
        <v>109</v>
      </c>
      <c r="G13" s="21">
        <v>180</v>
      </c>
      <c r="H13" s="21">
        <v>0</v>
      </c>
      <c r="I13" s="21">
        <v>0</v>
      </c>
      <c r="J13" s="21">
        <v>0</v>
      </c>
      <c r="K13" s="21">
        <v>1</v>
      </c>
      <c r="L13" s="21">
        <v>1</v>
      </c>
      <c r="M13" s="21">
        <v>1</v>
      </c>
      <c r="N13" s="21">
        <v>2</v>
      </c>
      <c r="O13" s="21">
        <v>68</v>
      </c>
      <c r="P13" s="21">
        <v>110</v>
      </c>
      <c r="Q13" s="21">
        <v>181</v>
      </c>
    </row>
    <row r="14" spans="2:17" ht="20.100000000000001" customHeight="1" thickBot="1" x14ac:dyDescent="0.25">
      <c r="B14" s="4" t="s">
        <v>24</v>
      </c>
      <c r="C14" s="21">
        <v>3</v>
      </c>
      <c r="D14" s="21">
        <v>1</v>
      </c>
      <c r="E14" s="21">
        <v>66</v>
      </c>
      <c r="F14" s="21">
        <v>97</v>
      </c>
      <c r="G14" s="21">
        <v>167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3</v>
      </c>
      <c r="N14" s="21">
        <v>1</v>
      </c>
      <c r="O14" s="21">
        <v>66</v>
      </c>
      <c r="P14" s="21">
        <v>97</v>
      </c>
      <c r="Q14" s="21">
        <v>167</v>
      </c>
    </row>
    <row r="15" spans="2:17" ht="20.100000000000001" customHeight="1" thickBot="1" x14ac:dyDescent="0.25">
      <c r="B15" s="4" t="s">
        <v>25</v>
      </c>
      <c r="C15" s="21">
        <v>5</v>
      </c>
      <c r="D15" s="21">
        <v>11</v>
      </c>
      <c r="E15" s="21">
        <v>98</v>
      </c>
      <c r="F15" s="21">
        <v>86</v>
      </c>
      <c r="G15" s="21">
        <v>200</v>
      </c>
      <c r="H15" s="21">
        <v>0</v>
      </c>
      <c r="I15" s="21">
        <v>0</v>
      </c>
      <c r="J15" s="21">
        <v>0</v>
      </c>
      <c r="K15" s="21">
        <v>1</v>
      </c>
      <c r="L15" s="21">
        <v>1</v>
      </c>
      <c r="M15" s="21">
        <v>5</v>
      </c>
      <c r="N15" s="21">
        <v>11</v>
      </c>
      <c r="O15" s="21">
        <v>98</v>
      </c>
      <c r="P15" s="21">
        <v>87</v>
      </c>
      <c r="Q15" s="21">
        <v>201</v>
      </c>
    </row>
    <row r="16" spans="2:17" ht="20.100000000000001" customHeight="1" thickBot="1" x14ac:dyDescent="0.25">
      <c r="B16" s="4" t="s">
        <v>26</v>
      </c>
      <c r="C16" s="21">
        <v>5</v>
      </c>
      <c r="D16" s="21">
        <v>15</v>
      </c>
      <c r="E16" s="21">
        <v>101</v>
      </c>
      <c r="F16" s="21">
        <v>95</v>
      </c>
      <c r="G16" s="21">
        <v>216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5</v>
      </c>
      <c r="N16" s="21">
        <v>15</v>
      </c>
      <c r="O16" s="21">
        <v>101</v>
      </c>
      <c r="P16" s="21">
        <v>95</v>
      </c>
      <c r="Q16" s="21">
        <v>216</v>
      </c>
    </row>
    <row r="17" spans="2:17" ht="20.100000000000001" customHeight="1" thickBot="1" x14ac:dyDescent="0.25">
      <c r="B17" s="4" t="s">
        <v>27</v>
      </c>
      <c r="C17" s="21">
        <v>2</v>
      </c>
      <c r="D17" s="21">
        <v>0</v>
      </c>
      <c r="E17" s="21">
        <v>71</v>
      </c>
      <c r="F17" s="21">
        <v>23</v>
      </c>
      <c r="G17" s="21">
        <v>96</v>
      </c>
      <c r="H17" s="21">
        <v>0</v>
      </c>
      <c r="I17" s="21">
        <v>1</v>
      </c>
      <c r="J17" s="21">
        <v>0</v>
      </c>
      <c r="K17" s="21">
        <v>0</v>
      </c>
      <c r="L17" s="21">
        <v>1</v>
      </c>
      <c r="M17" s="21">
        <v>2</v>
      </c>
      <c r="N17" s="21">
        <v>1</v>
      </c>
      <c r="O17" s="21">
        <v>71</v>
      </c>
      <c r="P17" s="21">
        <v>23</v>
      </c>
      <c r="Q17" s="21">
        <v>97</v>
      </c>
    </row>
    <row r="18" spans="2:17" ht="20.100000000000001" customHeight="1" thickBot="1" x14ac:dyDescent="0.25">
      <c r="B18" s="4" t="s">
        <v>28</v>
      </c>
      <c r="C18" s="21">
        <v>2</v>
      </c>
      <c r="D18" s="21">
        <v>2</v>
      </c>
      <c r="E18" s="21">
        <v>135</v>
      </c>
      <c r="F18" s="21">
        <v>147</v>
      </c>
      <c r="G18" s="21">
        <v>286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2</v>
      </c>
      <c r="N18" s="21">
        <v>2</v>
      </c>
      <c r="O18" s="21">
        <v>135</v>
      </c>
      <c r="P18" s="21">
        <v>147</v>
      </c>
      <c r="Q18" s="21">
        <v>286</v>
      </c>
    </row>
    <row r="19" spans="2:17" ht="20.100000000000001" customHeight="1" thickBot="1" x14ac:dyDescent="0.25">
      <c r="B19" s="4" t="s">
        <v>29</v>
      </c>
      <c r="C19" s="21">
        <v>2</v>
      </c>
      <c r="D19" s="21">
        <v>1</v>
      </c>
      <c r="E19" s="21">
        <v>165</v>
      </c>
      <c r="F19" s="21">
        <v>187</v>
      </c>
      <c r="G19" s="21">
        <v>355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2</v>
      </c>
      <c r="N19" s="21">
        <v>1</v>
      </c>
      <c r="O19" s="21">
        <v>165</v>
      </c>
      <c r="P19" s="21">
        <v>187</v>
      </c>
      <c r="Q19" s="21">
        <v>355</v>
      </c>
    </row>
    <row r="20" spans="2:17" ht="20.100000000000001" customHeight="1" thickBot="1" x14ac:dyDescent="0.25">
      <c r="B20" s="4" t="s">
        <v>30</v>
      </c>
      <c r="C20" s="21">
        <v>9</v>
      </c>
      <c r="D20" s="21">
        <v>1</v>
      </c>
      <c r="E20" s="21">
        <v>832</v>
      </c>
      <c r="F20" s="21">
        <v>529</v>
      </c>
      <c r="G20" s="21">
        <v>1371</v>
      </c>
      <c r="H20" s="21">
        <v>0</v>
      </c>
      <c r="I20" s="21">
        <v>0</v>
      </c>
      <c r="J20" s="21">
        <v>0</v>
      </c>
      <c r="K20" s="21">
        <v>2</v>
      </c>
      <c r="L20" s="21">
        <v>2</v>
      </c>
      <c r="M20" s="21">
        <v>9</v>
      </c>
      <c r="N20" s="21">
        <v>1</v>
      </c>
      <c r="O20" s="21">
        <v>832</v>
      </c>
      <c r="P20" s="21">
        <v>531</v>
      </c>
      <c r="Q20" s="21">
        <v>1373</v>
      </c>
    </row>
    <row r="21" spans="2:17" ht="20.100000000000001" customHeight="1" thickBot="1" x14ac:dyDescent="0.25">
      <c r="B21" s="4" t="s">
        <v>31</v>
      </c>
      <c r="C21" s="21">
        <v>6</v>
      </c>
      <c r="D21" s="21">
        <v>6</v>
      </c>
      <c r="E21" s="21">
        <v>480</v>
      </c>
      <c r="F21" s="21">
        <v>505</v>
      </c>
      <c r="G21" s="21">
        <v>997</v>
      </c>
      <c r="H21" s="21">
        <v>0</v>
      </c>
      <c r="I21" s="21">
        <v>0</v>
      </c>
      <c r="J21" s="21">
        <v>0</v>
      </c>
      <c r="K21" s="21">
        <v>1</v>
      </c>
      <c r="L21" s="21">
        <v>1</v>
      </c>
      <c r="M21" s="21">
        <v>6</v>
      </c>
      <c r="N21" s="21">
        <v>6</v>
      </c>
      <c r="O21" s="21">
        <v>480</v>
      </c>
      <c r="P21" s="21">
        <v>506</v>
      </c>
      <c r="Q21" s="21">
        <v>998</v>
      </c>
    </row>
    <row r="22" spans="2:17" ht="20.100000000000001" customHeight="1" thickBot="1" x14ac:dyDescent="0.25">
      <c r="B22" s="4" t="s">
        <v>32</v>
      </c>
      <c r="C22" s="21">
        <v>0</v>
      </c>
      <c r="D22" s="21">
        <v>5</v>
      </c>
      <c r="E22" s="21">
        <v>10</v>
      </c>
      <c r="F22" s="21">
        <v>96</v>
      </c>
      <c r="G22" s="21">
        <v>111</v>
      </c>
      <c r="H22" s="21">
        <v>0</v>
      </c>
      <c r="I22" s="21">
        <v>0</v>
      </c>
      <c r="J22" s="21">
        <v>0</v>
      </c>
      <c r="K22" s="21">
        <v>1</v>
      </c>
      <c r="L22" s="21">
        <v>1</v>
      </c>
      <c r="M22" s="21">
        <v>0</v>
      </c>
      <c r="N22" s="21">
        <v>5</v>
      </c>
      <c r="O22" s="21">
        <v>10</v>
      </c>
      <c r="P22" s="21">
        <v>97</v>
      </c>
      <c r="Q22" s="21">
        <v>112</v>
      </c>
    </row>
    <row r="23" spans="2:17" ht="20.100000000000001" customHeight="1" thickBot="1" x14ac:dyDescent="0.25">
      <c r="B23" s="4" t="s">
        <v>33</v>
      </c>
      <c r="C23" s="21">
        <v>0</v>
      </c>
      <c r="D23" s="21">
        <v>8</v>
      </c>
      <c r="E23" s="21">
        <v>26</v>
      </c>
      <c r="F23" s="21">
        <v>290</v>
      </c>
      <c r="G23" s="21">
        <v>324</v>
      </c>
      <c r="H23" s="21">
        <v>0</v>
      </c>
      <c r="I23" s="21">
        <v>1</v>
      </c>
      <c r="J23" s="21">
        <v>0</v>
      </c>
      <c r="K23" s="21">
        <v>0</v>
      </c>
      <c r="L23" s="21">
        <v>1</v>
      </c>
      <c r="M23" s="21">
        <v>0</v>
      </c>
      <c r="N23" s="21">
        <v>9</v>
      </c>
      <c r="O23" s="21">
        <v>26</v>
      </c>
      <c r="P23" s="21">
        <v>290</v>
      </c>
      <c r="Q23" s="21">
        <v>325</v>
      </c>
    </row>
    <row r="24" spans="2:17" ht="20.100000000000001" customHeight="1" thickBot="1" x14ac:dyDescent="0.25">
      <c r="B24" s="4" t="s">
        <v>34</v>
      </c>
      <c r="C24" s="21">
        <v>2</v>
      </c>
      <c r="D24" s="21">
        <v>7</v>
      </c>
      <c r="E24" s="21">
        <v>530</v>
      </c>
      <c r="F24" s="21">
        <v>764</v>
      </c>
      <c r="G24" s="21">
        <v>1303</v>
      </c>
      <c r="H24" s="21">
        <v>0</v>
      </c>
      <c r="I24" s="21">
        <v>0</v>
      </c>
      <c r="J24" s="21">
        <v>0</v>
      </c>
      <c r="K24" s="21">
        <v>1</v>
      </c>
      <c r="L24" s="21">
        <v>1</v>
      </c>
      <c r="M24" s="21">
        <v>2</v>
      </c>
      <c r="N24" s="21">
        <v>7</v>
      </c>
      <c r="O24" s="21">
        <v>530</v>
      </c>
      <c r="P24" s="21">
        <v>765</v>
      </c>
      <c r="Q24" s="21">
        <v>1304</v>
      </c>
    </row>
    <row r="25" spans="2:17" ht="20.100000000000001" customHeight="1" thickBot="1" x14ac:dyDescent="0.25">
      <c r="B25" s="4" t="s">
        <v>35</v>
      </c>
      <c r="C25" s="21">
        <v>0</v>
      </c>
      <c r="D25" s="21">
        <v>0</v>
      </c>
      <c r="E25" s="21">
        <v>128</v>
      </c>
      <c r="F25" s="21">
        <v>58</v>
      </c>
      <c r="G25" s="21">
        <v>186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128</v>
      </c>
      <c r="P25" s="21">
        <v>58</v>
      </c>
      <c r="Q25" s="21">
        <v>186</v>
      </c>
    </row>
    <row r="26" spans="2:17" ht="20.100000000000001" customHeight="1" thickBot="1" x14ac:dyDescent="0.25">
      <c r="B26" s="4" t="s">
        <v>36</v>
      </c>
      <c r="C26" s="21">
        <v>0</v>
      </c>
      <c r="D26" s="21">
        <v>0</v>
      </c>
      <c r="E26" s="21">
        <v>19</v>
      </c>
      <c r="F26" s="21">
        <v>81</v>
      </c>
      <c r="G26" s="21">
        <v>100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19</v>
      </c>
      <c r="P26" s="21">
        <v>81</v>
      </c>
      <c r="Q26" s="21">
        <v>100</v>
      </c>
    </row>
    <row r="27" spans="2:17" ht="20.100000000000001" customHeight="1" thickBot="1" x14ac:dyDescent="0.25">
      <c r="B27" s="5" t="s">
        <v>37</v>
      </c>
      <c r="C27" s="21">
        <v>2</v>
      </c>
      <c r="D27" s="21">
        <v>1</v>
      </c>
      <c r="E27" s="21">
        <v>81</v>
      </c>
      <c r="F27" s="21">
        <v>154</v>
      </c>
      <c r="G27" s="21">
        <v>238</v>
      </c>
      <c r="H27" s="21">
        <v>0</v>
      </c>
      <c r="I27" s="21">
        <v>1</v>
      </c>
      <c r="J27" s="21">
        <v>0</v>
      </c>
      <c r="K27" s="21">
        <v>1</v>
      </c>
      <c r="L27" s="21">
        <v>2</v>
      </c>
      <c r="M27" s="21">
        <v>2</v>
      </c>
      <c r="N27" s="21">
        <v>2</v>
      </c>
      <c r="O27" s="21">
        <v>81</v>
      </c>
      <c r="P27" s="21">
        <v>155</v>
      </c>
      <c r="Q27" s="21">
        <v>240</v>
      </c>
    </row>
    <row r="28" spans="2:17" ht="20.100000000000001" customHeight="1" thickBot="1" x14ac:dyDescent="0.25">
      <c r="B28" s="6" t="s">
        <v>38</v>
      </c>
      <c r="C28" s="22">
        <v>0</v>
      </c>
      <c r="D28" s="22">
        <v>0</v>
      </c>
      <c r="E28" s="22">
        <v>9</v>
      </c>
      <c r="F28" s="22">
        <v>12</v>
      </c>
      <c r="G28" s="22">
        <v>21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9</v>
      </c>
      <c r="P28" s="22">
        <v>12</v>
      </c>
      <c r="Q28" s="22">
        <v>21</v>
      </c>
    </row>
    <row r="29" spans="2:17" ht="20.100000000000001" customHeight="1" thickBot="1" x14ac:dyDescent="0.25">
      <c r="B29" s="7" t="s">
        <v>39</v>
      </c>
      <c r="C29" s="9">
        <v>67</v>
      </c>
      <c r="D29" s="9">
        <v>77</v>
      </c>
      <c r="E29" s="9">
        <v>3691</v>
      </c>
      <c r="F29" s="9">
        <v>3940</v>
      </c>
      <c r="G29" s="9">
        <v>7775</v>
      </c>
      <c r="H29" s="9">
        <v>0</v>
      </c>
      <c r="I29" s="9">
        <v>4</v>
      </c>
      <c r="J29" s="9">
        <v>0</v>
      </c>
      <c r="K29" s="9">
        <v>19</v>
      </c>
      <c r="L29" s="9">
        <v>23</v>
      </c>
      <c r="M29" s="9">
        <v>67</v>
      </c>
      <c r="N29" s="9">
        <v>81</v>
      </c>
      <c r="O29" s="9">
        <v>3691</v>
      </c>
      <c r="P29" s="9">
        <v>3959</v>
      </c>
      <c r="Q29" s="9">
        <v>7798</v>
      </c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2019-02-19T10:41:24Z</cp:lastPrinted>
  <dcterms:created xsi:type="dcterms:W3CDTF">2018-11-16T09:47:02Z</dcterms:created>
  <dcterms:modified xsi:type="dcterms:W3CDTF">2020-05-08T07:32:42Z</dcterms:modified>
</cp:coreProperties>
</file>